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filterPrivacy="1"/>
  <xr:revisionPtr revIDLastSave="0" documentId="13_ncr:1_{30EAF89E-CA74-4432-ACBD-ED17607DF452}" xr6:coauthVersionLast="36" xr6:coauthVersionMax="47" xr10:uidLastSave="{00000000-0000-0000-0000-000000000000}"/>
  <bookViews>
    <workbookView xWindow="0" yWindow="0" windowWidth="28770" windowHeight="11895" tabRatio="867" activeTab="5" xr2:uid="{00000000-000D-0000-FFFF-FFFF00000000}"/>
  </bookViews>
  <sheets>
    <sheet name="Start" sheetId="30" r:id="rId1"/>
    <sheet name="Instrukcja" sheetId="35" r:id="rId2"/>
    <sheet name="Narzędzia" sheetId="1" r:id="rId3"/>
    <sheet name="SKUTECZNOŚĆ" sheetId="29" r:id="rId4"/>
    <sheet name="DOBRE PRAKTYKI" sheetId="28" r:id="rId5"/>
    <sheet name="Ekonomia" sheetId="5" r:id="rId6"/>
    <sheet name="Finanse i rachunkowość" sheetId="31" r:id="rId7"/>
    <sheet name="Logistyka" sheetId="32" r:id="rId8"/>
    <sheet name="Turystyka i rekreacja" sheetId="33" r:id="rId9"/>
    <sheet name="Zarządzanie" sheetId="34" r:id="rId10"/>
    <sheet name="WYDZIAŁY" sheetId="7" state="hidden" r:id="rId11"/>
  </sheets>
  <definedNames>
    <definedName name="_xlnm._FilterDatabase" localSheetId="10" hidden="1">WYDZIAŁY!$J$1:$K$1</definedName>
    <definedName name="_xlnm.Print_Area" localSheetId="1">Instrukcja!$A$1:$O$25</definedName>
    <definedName name="_xlnm.Print_Area" localSheetId="2">Narzędzia!$A$1:$E$21</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9" i="1" l="1"/>
  <c r="D53" i="5"/>
  <c r="C8" i="28"/>
  <c r="E15" i="1"/>
  <c r="C197" i="28"/>
  <c r="C196" i="28"/>
  <c r="C195" i="28"/>
  <c r="C194" i="28"/>
  <c r="C193" i="28"/>
  <c r="C192" i="28"/>
  <c r="C191" i="28"/>
  <c r="C190" i="28"/>
  <c r="C189" i="28"/>
  <c r="C188" i="28"/>
  <c r="C149" i="28"/>
  <c r="C148" i="28"/>
  <c r="C147" i="28"/>
  <c r="C146" i="28"/>
  <c r="C145" i="28"/>
  <c r="C144" i="28"/>
  <c r="C143" i="28"/>
  <c r="C142" i="28"/>
  <c r="C141" i="28"/>
  <c r="C140" i="28"/>
  <c r="C103" i="28"/>
  <c r="C102" i="28"/>
  <c r="C101" i="28"/>
  <c r="C100" i="28"/>
  <c r="C99" i="28"/>
  <c r="C98" i="28"/>
  <c r="C97" i="28"/>
  <c r="C96" i="28"/>
  <c r="C95" i="28"/>
  <c r="C94" i="28"/>
  <c r="C54" i="28"/>
  <c r="C53" i="28"/>
  <c r="C52" i="28"/>
  <c r="C51" i="28"/>
  <c r="C50" i="28"/>
  <c r="C49" i="28"/>
  <c r="C48" i="28"/>
  <c r="C47" i="28"/>
  <c r="C46" i="28"/>
  <c r="C45" i="28"/>
  <c r="C17" i="28"/>
  <c r="C16" i="28"/>
  <c r="C15" i="28"/>
  <c r="C14" i="28"/>
  <c r="C13" i="28"/>
  <c r="C12" i="28"/>
  <c r="C11" i="28"/>
  <c r="C10" i="28"/>
  <c r="C9" i="28"/>
  <c r="J10" i="29" l="1"/>
  <c r="C184" i="28"/>
  <c r="C136" i="28"/>
  <c r="C90" i="28"/>
  <c r="C41" i="28"/>
  <c r="B182" i="28"/>
  <c r="B134" i="28"/>
  <c r="B88" i="28"/>
  <c r="B39" i="28"/>
  <c r="C4" i="28"/>
  <c r="B2" i="28"/>
  <c r="AL13" i="29"/>
  <c r="AK13" i="29"/>
  <c r="AJ13" i="29"/>
  <c r="AI13" i="29"/>
  <c r="AH13" i="29"/>
  <c r="AG13" i="29"/>
  <c r="AF13" i="29"/>
  <c r="AE13" i="29"/>
  <c r="AD13" i="29"/>
  <c r="AC13" i="29"/>
  <c r="AB13" i="29"/>
  <c r="AA13" i="29"/>
  <c r="Z13" i="29"/>
  <c r="Y13" i="29"/>
  <c r="X13" i="29"/>
  <c r="W13" i="29"/>
  <c r="V13" i="29"/>
  <c r="U13" i="29"/>
  <c r="T13" i="29"/>
  <c r="S13" i="29"/>
  <c r="R13" i="29"/>
  <c r="Q13" i="29"/>
  <c r="P13" i="29"/>
  <c r="O13" i="29"/>
  <c r="N13" i="29"/>
  <c r="M13" i="29"/>
  <c r="L13" i="29"/>
  <c r="K13" i="29"/>
  <c r="J13" i="29"/>
  <c r="I13" i="29"/>
  <c r="H13" i="29"/>
  <c r="G13" i="29"/>
  <c r="F13" i="29"/>
  <c r="AL12" i="29"/>
  <c r="AK12" i="29"/>
  <c r="AJ12" i="29"/>
  <c r="AI12" i="29"/>
  <c r="AH12" i="29"/>
  <c r="AG12" i="29"/>
  <c r="AF12" i="29"/>
  <c r="AE12" i="29"/>
  <c r="AD12" i="29"/>
  <c r="AC12" i="29"/>
  <c r="AB12" i="29"/>
  <c r="AA12" i="29"/>
  <c r="Z12" i="29"/>
  <c r="Y12" i="29"/>
  <c r="X12" i="29"/>
  <c r="W12" i="29"/>
  <c r="V12" i="29"/>
  <c r="U12" i="29"/>
  <c r="T12" i="29"/>
  <c r="S12" i="29"/>
  <c r="R12" i="29"/>
  <c r="Q12" i="29"/>
  <c r="P12" i="29"/>
  <c r="O12" i="29"/>
  <c r="N12" i="29"/>
  <c r="M12" i="29"/>
  <c r="L12" i="29"/>
  <c r="H12" i="29"/>
  <c r="K12" i="29"/>
  <c r="J12" i="29"/>
  <c r="I12" i="29"/>
  <c r="G12" i="29"/>
  <c r="F12" i="29"/>
  <c r="AL11" i="29"/>
  <c r="AK11" i="29"/>
  <c r="AJ11" i="29"/>
  <c r="AI11" i="29"/>
  <c r="AH11" i="29"/>
  <c r="AG11" i="29"/>
  <c r="AF11" i="29"/>
  <c r="AE11" i="29"/>
  <c r="AD11" i="29"/>
  <c r="AC11" i="29"/>
  <c r="AB11" i="29"/>
  <c r="AA11" i="29"/>
  <c r="Z11" i="29"/>
  <c r="Y11" i="29"/>
  <c r="X11" i="29"/>
  <c r="W11" i="29"/>
  <c r="V11" i="29"/>
  <c r="U11" i="29"/>
  <c r="T11" i="29"/>
  <c r="S11" i="29"/>
  <c r="R11" i="29"/>
  <c r="Q11" i="29"/>
  <c r="P11" i="29"/>
  <c r="O11" i="29"/>
  <c r="N11" i="29"/>
  <c r="M11" i="29"/>
  <c r="L11" i="29"/>
  <c r="K11" i="29"/>
  <c r="J11" i="29"/>
  <c r="I11" i="29"/>
  <c r="H11" i="29"/>
  <c r="G11" i="29"/>
  <c r="F11" i="29"/>
  <c r="G10" i="29"/>
  <c r="AK10" i="29" l="1"/>
  <c r="AL10" i="29"/>
  <c r="AJ10" i="29"/>
  <c r="AI10" i="29"/>
  <c r="AH10" i="29"/>
  <c r="AG10" i="29"/>
  <c r="AF10" i="29"/>
  <c r="AE10" i="29"/>
  <c r="AD10" i="29"/>
  <c r="AC10" i="29"/>
  <c r="AB10" i="29"/>
  <c r="AA10" i="29"/>
  <c r="Z10" i="29"/>
  <c r="Y10" i="29"/>
  <c r="X10" i="29"/>
  <c r="W10" i="29"/>
  <c r="V10" i="29"/>
  <c r="U10" i="29"/>
  <c r="T10" i="29"/>
  <c r="S10" i="29"/>
  <c r="R10" i="29"/>
  <c r="Q10" i="29"/>
  <c r="P10" i="29"/>
  <c r="O10" i="29"/>
  <c r="N10" i="29"/>
  <c r="M10" i="29"/>
  <c r="L10" i="29"/>
  <c r="K10" i="29"/>
  <c r="I10" i="29"/>
  <c r="H10" i="29"/>
  <c r="F10" i="29"/>
  <c r="AL9" i="29"/>
  <c r="AK9" i="29"/>
  <c r="AJ9" i="29"/>
  <c r="AI9" i="29"/>
  <c r="AH9" i="29"/>
  <c r="AG9" i="29"/>
  <c r="AF9" i="29"/>
  <c r="AE9" i="29"/>
  <c r="AD9" i="29"/>
  <c r="AC9" i="29"/>
  <c r="AB9" i="29"/>
  <c r="AA9" i="29"/>
  <c r="Z9" i="29"/>
  <c r="Y9" i="29"/>
  <c r="X9" i="29"/>
  <c r="W9" i="29"/>
  <c r="V9" i="29"/>
  <c r="U9" i="29"/>
  <c r="T9" i="29"/>
  <c r="S9" i="29"/>
  <c r="R9" i="29"/>
  <c r="Q9" i="29"/>
  <c r="P9" i="29"/>
  <c r="O9" i="29"/>
  <c r="N9" i="29"/>
  <c r="M9" i="29"/>
  <c r="L9" i="29"/>
  <c r="K9" i="29"/>
  <c r="J9" i="29"/>
  <c r="I9" i="29"/>
  <c r="H9" i="29"/>
  <c r="G9" i="29"/>
  <c r="F9" i="29"/>
  <c r="AN11" i="29"/>
  <c r="AN12" i="29"/>
  <c r="AN13" i="29"/>
  <c r="AM11" i="29"/>
  <c r="AM12" i="29"/>
  <c r="AM13" i="29"/>
  <c r="AO11" i="29" l="1"/>
  <c r="E11" i="29" s="1"/>
  <c r="AO12" i="29"/>
  <c r="E12" i="29" s="1"/>
  <c r="AO13" i="29"/>
  <c r="E13" i="29" s="1"/>
  <c r="AN10" i="29"/>
  <c r="AM10" i="29"/>
  <c r="D13" i="29"/>
  <c r="D12" i="29"/>
  <c r="D11" i="29"/>
  <c r="D10" i="29"/>
  <c r="D9" i="29"/>
  <c r="D73" i="34"/>
  <c r="D68" i="34"/>
  <c r="D63" i="34"/>
  <c r="D58" i="34"/>
  <c r="D53" i="34"/>
  <c r="D48" i="34"/>
  <c r="D42" i="34"/>
  <c r="D36" i="34"/>
  <c r="D29" i="34"/>
  <c r="D17" i="34"/>
  <c r="A6" i="34"/>
  <c r="D73" i="33"/>
  <c r="D68" i="33"/>
  <c r="D63" i="33"/>
  <c r="D58" i="33"/>
  <c r="D53" i="33"/>
  <c r="D48" i="33"/>
  <c r="D42" i="33"/>
  <c r="D36" i="33"/>
  <c r="D29" i="33"/>
  <c r="D17" i="33"/>
  <c r="A6" i="33"/>
  <c r="D73" i="32"/>
  <c r="D68" i="32"/>
  <c r="D63" i="32"/>
  <c r="D58" i="32"/>
  <c r="D53" i="32"/>
  <c r="D48" i="32"/>
  <c r="D42" i="32"/>
  <c r="D36" i="32"/>
  <c r="D29" i="32"/>
  <c r="D17" i="32"/>
  <c r="A6" i="32"/>
  <c r="D73" i="31"/>
  <c r="D68" i="31"/>
  <c r="D63" i="31"/>
  <c r="D58" i="31"/>
  <c r="D53" i="31"/>
  <c r="D48" i="31"/>
  <c r="D42" i="31"/>
  <c r="D36" i="31"/>
  <c r="D29" i="31"/>
  <c r="D17" i="31"/>
  <c r="A6" i="31"/>
  <c r="B4" i="29"/>
  <c r="AO10" i="29" l="1"/>
  <c r="E10" i="29" s="1"/>
  <c r="B12" i="29"/>
  <c r="C12" i="29" s="1"/>
  <c r="B13" i="29"/>
  <c r="C13" i="29" s="1"/>
  <c r="B10" i="29"/>
  <c r="C10" i="29" s="1"/>
  <c r="B9" i="29"/>
  <c r="B11" i="29"/>
  <c r="C11" i="29" s="1"/>
  <c r="A6" i="5"/>
  <c r="E2" i="1" l="1"/>
  <c r="I3" i="7" l="1"/>
  <c r="I4" i="7"/>
  <c r="I5" i="7"/>
  <c r="I6" i="7"/>
  <c r="I7" i="7"/>
  <c r="I8" i="7"/>
  <c r="I9" i="7"/>
  <c r="I10" i="7"/>
  <c r="I11" i="7"/>
  <c r="I12" i="7"/>
  <c r="I13" i="7"/>
  <c r="I14" i="7"/>
  <c r="I15" i="7"/>
  <c r="I16" i="7"/>
  <c r="I17" i="7"/>
  <c r="I18" i="7"/>
  <c r="I19" i="7"/>
  <c r="I20" i="7"/>
  <c r="I21" i="7"/>
  <c r="I22" i="7"/>
  <c r="I23" i="7"/>
  <c r="I24" i="7"/>
  <c r="I25" i="7"/>
  <c r="I26" i="7"/>
  <c r="I27" i="7"/>
  <c r="I28" i="7"/>
  <c r="I29" i="7"/>
  <c r="I30" i="7"/>
  <c r="I31" i="7"/>
  <c r="I32" i="7"/>
  <c r="I33" i="7"/>
  <c r="I34" i="7"/>
  <c r="I35" i="7"/>
  <c r="I36" i="7"/>
  <c r="I37" i="7"/>
  <c r="I38" i="7"/>
  <c r="I39" i="7"/>
  <c r="I40" i="7"/>
  <c r="I41" i="7"/>
  <c r="I42" i="7"/>
  <c r="I43" i="7"/>
  <c r="I44" i="7"/>
  <c r="I45" i="7"/>
  <c r="I2" i="7"/>
  <c r="C9" i="29" l="1"/>
  <c r="AM9" i="29" l="1"/>
  <c r="AN9" i="29"/>
  <c r="AO9" i="29" l="1"/>
  <c r="E9" i="29" s="1"/>
  <c r="D73" i="5" l="1"/>
  <c r="D68" i="5"/>
  <c r="D63" i="5"/>
  <c r="D58" i="5"/>
  <c r="D48" i="5"/>
  <c r="D42" i="5"/>
  <c r="D36" i="5"/>
  <c r="D29" i="5"/>
  <c r="D17" i="5"/>
  <c r="E3" i="1"/>
  <c r="E4" i="1"/>
  <c r="E5" i="1"/>
  <c r="E6" i="1"/>
  <c r="E7" i="1"/>
  <c r="E8" i="1"/>
  <c r="E10" i="1"/>
  <c r="E11" i="1"/>
  <c r="E12" i="1"/>
  <c r="E13" i="1"/>
  <c r="E14" i="1"/>
  <c r="E16" i="1"/>
  <c r="E17" i="1"/>
  <c r="E18" i="1"/>
  <c r="E19" i="1"/>
  <c r="E20" i="1"/>
  <c r="E21"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B4" authorId="0" shapeId="0" xr:uid="{A4D1B8F7-9F19-4889-BA1A-918980F6F31E}">
      <text>
        <r>
          <rPr>
            <b/>
            <sz val="9"/>
            <color indexed="81"/>
            <rFont val="Tahoma"/>
            <family val="2"/>
            <charset val="238"/>
          </rPr>
          <t>Autor:</t>
        </r>
        <r>
          <rPr>
            <sz val="9"/>
            <color indexed="81"/>
            <rFont val="Tahoma"/>
            <family val="2"/>
            <charset val="238"/>
          </rPr>
          <t xml:space="preserve">
Nazwa wydziału pobierana jest z arkusza "Start".</t>
        </r>
      </text>
    </comment>
    <comment ref="E7" authorId="0" shapeId="0" xr:uid="{451BFDBB-7741-48B6-A81D-E22DB5E7AC5C}">
      <text>
        <r>
          <rPr>
            <b/>
            <sz val="9"/>
            <color indexed="81"/>
            <rFont val="Tahoma"/>
            <family val="2"/>
            <charset val="238"/>
          </rPr>
          <t>Autor:</t>
        </r>
        <r>
          <rPr>
            <sz val="9"/>
            <color indexed="81"/>
            <rFont val="Tahoma"/>
            <family val="2"/>
            <charset val="238"/>
          </rPr>
          <t xml:space="preserve">
Wskaźnik skuteczności jest obliczany automatycznie dla poszczególnych kierunków studiów w zależności od postawionych X w obszarach poszczególnych kryteriów pojedynczego raportu.</t>
        </r>
      </text>
    </comment>
    <comment ref="H8" authorId="0" shapeId="0" xr:uid="{8DFB0C49-5F03-49F5-A12A-8A28E80FCF9F}">
      <text>
        <r>
          <rPr>
            <b/>
            <sz val="9"/>
            <color indexed="81"/>
            <rFont val="Tahoma"/>
            <family val="2"/>
            <charset val="238"/>
          </rPr>
          <t>Autor:</t>
        </r>
        <r>
          <rPr>
            <sz val="9"/>
            <color indexed="81"/>
            <rFont val="Tahoma"/>
            <family val="2"/>
            <charset val="238"/>
          </rPr>
          <t xml:space="preserve">
Kryteria z lit. a dotyczą jedynie kierunków regulowanych (ze standardem kształcenia)</t>
        </r>
      </text>
    </comment>
    <comment ref="I8" authorId="0" shapeId="0" xr:uid="{6CBEE332-8D4F-4836-AD38-670DCD4341AF}">
      <text>
        <r>
          <rPr>
            <b/>
            <sz val="9"/>
            <color indexed="81"/>
            <rFont val="Tahoma"/>
            <family val="2"/>
            <charset val="238"/>
          </rPr>
          <t>Autor:</t>
        </r>
        <r>
          <rPr>
            <sz val="9"/>
            <color indexed="81"/>
            <rFont val="Tahoma"/>
            <family val="2"/>
            <charset val="238"/>
          </rPr>
          <t xml:space="preserve">
Dotyczy kierunków, których efekty uczenia się związane są z uzyskaniem tytułu zawodowego inżyniera lub magistra inżyniera</t>
        </r>
      </text>
    </comment>
    <comment ref="D9" authorId="0" shapeId="0" xr:uid="{017AA2AB-30AF-4F44-8FC1-A04FF5F9A6C4}">
      <text>
        <r>
          <rPr>
            <b/>
            <sz val="9"/>
            <color indexed="81"/>
            <rFont val="Tahoma"/>
            <family val="2"/>
            <charset val="238"/>
          </rPr>
          <t>Autor:</t>
        </r>
        <r>
          <rPr>
            <sz val="9"/>
            <color indexed="81"/>
            <rFont val="Tahoma"/>
            <family val="2"/>
            <charset val="238"/>
          </rPr>
          <t xml:space="preserve">
Nazwa kierunku pobierana jest z poszczególnych raportów.</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B2" authorId="0" shapeId="0" xr:uid="{896D0698-6932-4A74-ADB6-790068C18A1D}">
      <text>
        <r>
          <rPr>
            <b/>
            <sz val="9"/>
            <color indexed="81"/>
            <rFont val="Tahoma"/>
            <family val="2"/>
            <charset val="238"/>
          </rPr>
          <t>Autor:</t>
        </r>
        <r>
          <rPr>
            <sz val="9"/>
            <color indexed="81"/>
            <rFont val="Tahoma"/>
            <family val="2"/>
            <charset val="238"/>
          </rPr>
          <t xml:space="preserve">
Nazwa wydziału pobierana jest z arkusza "Start".</t>
        </r>
      </text>
    </comment>
    <comment ref="C4" authorId="0" shapeId="0" xr:uid="{F987F75C-1BF2-4EDD-9DC0-3FC4FCB8D384}">
      <text>
        <r>
          <rPr>
            <b/>
            <sz val="9"/>
            <color indexed="81"/>
            <rFont val="Tahoma"/>
            <family val="2"/>
            <charset val="238"/>
          </rPr>
          <t>Autor:</t>
        </r>
        <r>
          <rPr>
            <sz val="9"/>
            <color indexed="81"/>
            <rFont val="Tahoma"/>
            <family val="2"/>
            <charset val="238"/>
          </rPr>
          <t xml:space="preserve">
Nazwa kierunku pobierana jest z dedykowanego arkusza).</t>
        </r>
      </text>
    </comment>
    <comment ref="C8" authorId="0" shapeId="0" xr:uid="{74573CDF-040E-41D6-92DF-1B5E28690595}">
      <text>
        <r>
          <rPr>
            <b/>
            <sz val="9"/>
            <color indexed="81"/>
            <rFont val="Tahoma"/>
            <family val="2"/>
            <charset val="238"/>
          </rPr>
          <t>Autor:</t>
        </r>
        <r>
          <rPr>
            <sz val="9"/>
            <color indexed="81"/>
            <rFont val="Tahoma"/>
            <family val="2"/>
            <charset val="238"/>
          </rPr>
          <t xml:space="preserve">
Wpisana w raporcie dobra praktyka jest automatycznie pobierana i wyświetlana w tym miejscu.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A6" authorId="0" shapeId="0" xr:uid="{99C4BC12-85AD-4FD3-A688-1B1A44EA353F}">
      <text>
        <r>
          <rPr>
            <b/>
            <sz val="9"/>
            <color indexed="81"/>
            <rFont val="Tahoma"/>
            <family val="2"/>
            <charset val="238"/>
          </rPr>
          <t>Autor:</t>
        </r>
        <r>
          <rPr>
            <sz val="9"/>
            <color indexed="81"/>
            <rFont val="Tahoma"/>
            <family val="2"/>
            <charset val="238"/>
          </rPr>
          <t xml:space="preserve">
Nazwa wydziału pobierana jest z arkusza "Start".</t>
        </r>
      </text>
    </comment>
    <comment ref="D6" authorId="0" shapeId="0" xr:uid="{F9C22A50-A477-4DAE-AC29-8F4E89ACC719}">
      <text>
        <r>
          <rPr>
            <b/>
            <sz val="9"/>
            <color indexed="81"/>
            <rFont val="Tahoma"/>
            <family val="2"/>
            <charset val="238"/>
          </rPr>
          <t>Autor:</t>
        </r>
        <r>
          <rPr>
            <sz val="9"/>
            <color indexed="81"/>
            <rFont val="Tahoma"/>
            <family val="2"/>
            <charset val="238"/>
          </rPr>
          <t xml:space="preserve">
Lista z kierunkami studiów jest dostępna po wybraniu danego Wydziału w arkuszu "Start"</t>
        </r>
      </text>
    </comment>
    <comment ref="F13" authorId="0" shapeId="0" xr:uid="{9E4A944A-05B9-4FC9-A88B-470A6ABC9B05}">
      <text>
        <r>
          <rPr>
            <b/>
            <sz val="9"/>
            <color indexed="81"/>
            <rFont val="Tahoma"/>
            <family val="2"/>
            <charset val="238"/>
          </rPr>
          <t>Autor:</t>
        </r>
        <r>
          <rPr>
            <sz val="9"/>
            <color indexed="81"/>
            <rFont val="Tahoma"/>
            <family val="2"/>
            <charset val="238"/>
          </rPr>
          <t xml:space="preserve">
W kolumnie F/G/H dla właściwego kryterium należy wstawić X.</t>
        </r>
      </text>
    </comment>
    <comment ref="D18" authorId="0" shapeId="0" xr:uid="{A8F33DDA-3786-4A18-ACA6-665FD03ABD6B}">
      <text>
        <r>
          <rPr>
            <b/>
            <sz val="9"/>
            <color indexed="81"/>
            <rFont val="Tahoma"/>
            <family val="2"/>
            <charset val="238"/>
          </rPr>
          <t>Autor:</t>
        </r>
        <r>
          <rPr>
            <sz val="9"/>
            <color indexed="81"/>
            <rFont val="Tahoma"/>
            <family val="2"/>
            <charset val="238"/>
          </rPr>
          <t xml:space="preserve">
W przypadku stwierdzenia występowania dobrej praktyki należy ją w tym miejscu zapisać. Po wpisaniu dobrej praktyki, komórka zaświeca się na zielono.</t>
        </r>
      </text>
    </comment>
  </commentList>
</comments>
</file>

<file path=xl/sharedStrings.xml><?xml version="1.0" encoding="utf-8"?>
<sst xmlns="http://schemas.openxmlformats.org/spreadsheetml/2006/main" count="2216" uniqueCount="479">
  <si>
    <t>Lp.</t>
  </si>
  <si>
    <t>Monitorowany obszar</t>
  </si>
  <si>
    <t>Polityka i cele jakości kształcenia</t>
  </si>
  <si>
    <t>Mierniki Strategii</t>
  </si>
  <si>
    <t>Programy studiów</t>
  </si>
  <si>
    <t>Rekrutacja</t>
  </si>
  <si>
    <t>Zasoby wykorzystywane w procesie kształcenia</t>
  </si>
  <si>
    <t>Spójności kształcenia z działalnością naukową</t>
  </si>
  <si>
    <t>Proces dydaktyczny</t>
  </si>
  <si>
    <t>Studencka i doktorancka ocena jakości prowadzenia zajęć</t>
  </si>
  <si>
    <t>Opinie studentów i doktorantów na temat prowadzonych zajęć dydaktycznych</t>
  </si>
  <si>
    <t>Praktyki i staże studenckie i doktoranckie</t>
  </si>
  <si>
    <t>Osiąganie założonych efektów uczenia się</t>
  </si>
  <si>
    <t>Prace dyplomowe</t>
  </si>
  <si>
    <t>Organizacja studiów</t>
  </si>
  <si>
    <t>Obsługa technicznia i administracyjna studiów</t>
  </si>
  <si>
    <t>Wsparcie studentów i doktorantów, w tym osób niepełnosprawnych</t>
  </si>
  <si>
    <t>Losy zawodowe absolwentów</t>
  </si>
  <si>
    <t>Współpraca z praktyką</t>
  </si>
  <si>
    <t>Umiędzynarodowienie kształcenia</t>
  </si>
  <si>
    <t>Informacja i promocja</t>
  </si>
  <si>
    <t>System jakości kształcenia</t>
  </si>
  <si>
    <t>Opis narzędzia</t>
  </si>
  <si>
    <t>Raport corocznej oceny stopnia realizacji polityki jakości oraz celów jakości kształcenia</t>
  </si>
  <si>
    <t>Raport z oceny mierników Strategii SGGW w odniesieniu do celów strategicznych dedykowanych kształceniu</t>
  </si>
  <si>
    <t>Raport z okresowego przeglądu programów studiów w zakresie spójności z wymaganiami przepisów prawa, stanu wiedzy oraz rynku pracy</t>
  </si>
  <si>
    <t>Raport podsumowujący rekrutację oraz wyniki studentów przyjętych na pierwszy semestr studiów na danym kierunku i poziomie studiów</t>
  </si>
  <si>
    <t>Raport z przeglądu i oceny dostępności i jakości zasobów materialnych oraz niematerialnych i prawnych wykorzystywanych na potrzeby procesu dydaktycznego</t>
  </si>
  <si>
    <t>Raport z oceny spójności kształcenia na danym kierunku z działalnością naukową prowadzoną przez nauczycieli akademickich prowadzących zajęcia dydaktyczne na tym kierunku</t>
  </si>
  <si>
    <t>Raport z hospitacji zajęć dydaktycznych w celu oceny jakości ich prowadzenia, dokonywane przez powołaną do tego celu komisję</t>
  </si>
  <si>
    <t>Raport z oceny stopnia osiągania założonych efektów uczenia się w ramach praktyk i staży oraz ich organizacji</t>
  </si>
  <si>
    <t>Raport z weryfikacji stopnia osiągania zakładanych efektów uczenia się oraz weryfikacja form i metod dydaktycznych zapisanych w sylabusie przedmiotu</t>
  </si>
  <si>
    <t>Raport z oceny jakości prac dyplomowych w zakresie zgodności tematyki z kierunkiem studiów, spełnienia wymagań formalnych, jakości merytorycznej i redakcyjnej</t>
  </si>
  <si>
    <t>Raport z oceny efektywności prowadzonej działalności dydaktycznej i organizacji studiów, w tym w zakresie nauczania zdalnego tj. z wykorzystaniem metod i technik kształcenia na odległość</t>
  </si>
  <si>
    <t>Raport z oceny wsparcia studentów i doktorantów w zakresie działalności naukowej i sytuacji materialnej</t>
  </si>
  <si>
    <t>Raport z badania opinii absolwentów danego kierunku studiów na temat przydatności studiów do podjęcia pracy zawodowej</t>
  </si>
  <si>
    <t>Raport z oceny umiędzynarodowienia działalności w zakresie kształcenia</t>
  </si>
  <si>
    <t>Raport z prowadzonej działalności informacyjnej i promocyjnej w odniesieniu do oferty dydaktycznej, jak i działań w zakresie informowania o jakości kształcenia</t>
  </si>
  <si>
    <t>Raport z oceny skuteczności i efektywności procedur i narzędzi Systemu zapewniania i doskonalenia jakości kształcenia w SGGW</t>
  </si>
  <si>
    <t>Raport z oceny obsługi technicznej i administracyjnej oraz dokumentowania przebiegu studiów realizowanych przez dziekanaty</t>
  </si>
  <si>
    <t>Raport z oceny współpracy z praktyką, w tym w zakresie realizacji procesu kształcenia i zaspokajania potrzeb edukacyjnych na rynku pracy</t>
  </si>
  <si>
    <t>Październik</t>
  </si>
  <si>
    <t>listopad</t>
  </si>
  <si>
    <t>Grudzień</t>
  </si>
  <si>
    <t>styczeń</t>
  </si>
  <si>
    <t>luty</t>
  </si>
  <si>
    <t>marzec</t>
  </si>
  <si>
    <t>kwiecień</t>
  </si>
  <si>
    <t>maj</t>
  </si>
  <si>
    <t>czerwiec</t>
  </si>
  <si>
    <t>lipiec</t>
  </si>
  <si>
    <t>wrzesień</t>
  </si>
  <si>
    <t>Miesiąc</t>
  </si>
  <si>
    <t>Raport</t>
  </si>
  <si>
    <t>Plan hospitacji styczeń, Raport czerwiec</t>
  </si>
  <si>
    <t>WYDZIAŁ BUDOWNICTWA I INŻYNIERII ŚRODOWISKA</t>
  </si>
  <si>
    <t>WYDZIAŁ TECHNOLOGII DREWNA</t>
  </si>
  <si>
    <t>WYDZIAŁ HODOWLI, BIOINŻYNIERII I OCHRONY ZWIERZĄT</t>
  </si>
  <si>
    <t>WYDZIAŁ TECHNOLOGII ŻYWNOŚCI</t>
  </si>
  <si>
    <t>WYDZIAŁ ŻYWIENIA CZŁOWIEKA</t>
  </si>
  <si>
    <t>WYDZIAŁ INŻYNIERII PRODUKCJI</t>
  </si>
  <si>
    <t>WYDZIAŁ EKONOMICZNY</t>
  </si>
  <si>
    <t>WYDZIAŁ SOCJOLOGII I PEDAGOGIKI</t>
  </si>
  <si>
    <t>WYDZIAŁ ZASTOSOWAŃ INFORMATYKI I MATEMATYKI</t>
  </si>
  <si>
    <t>Wydział Biologii i Biotechnologii</t>
  </si>
  <si>
    <t>WYDZIAŁ ROLNICTWA I EKOLOGII</t>
  </si>
  <si>
    <t>WYDZIAŁ BIOLOGII I BIOTECHNOLOGII</t>
  </si>
  <si>
    <t>WYDZIAŁ MEDYCYNY WETERYNARYJNEJ</t>
  </si>
  <si>
    <t>WYDZIAŁ LEŚNY</t>
  </si>
  <si>
    <t>WYDZIAŁ OGRODNICZY</t>
  </si>
  <si>
    <t>A</t>
  </si>
  <si>
    <t>B</t>
  </si>
  <si>
    <t>C</t>
  </si>
  <si>
    <t>D</t>
  </si>
  <si>
    <t>E</t>
  </si>
  <si>
    <t>F</t>
  </si>
  <si>
    <t>Weryfikowane kryteria w ramach przeglądu systemu jakości kształcenia.</t>
  </si>
  <si>
    <t>Jakie działania (narzędzia) wykorzystano do monitorowania?</t>
  </si>
  <si>
    <t>Co zostało zmienione w zakresie kształcenia na kierunku na podstawie wyciągniętych wniosków?</t>
  </si>
  <si>
    <t>Na ile osiągnięte zostały cele opisane w kryterium?</t>
  </si>
  <si>
    <t xml:space="preserve">Kryterium 1. Konstrukcja programu studiów: koncepcja, cele kształcenia i efekty uczenia się </t>
  </si>
  <si>
    <t xml:space="preserve">Koncepcja i cele kształcenia są zgodne ze strategią uczelni, mieszczą się w dyscyplinie lub dyscyplinach, do których kierunek jest przyporządkowany, są powiązane z działalnością naukową prowadzoną w uczelni w tej dyscyplinie lub dyscyplinach oraz zorientowane na potrzeby otoczenia społeczno-gospodarczego, w tym w szczególności zawodowego rynku pracy. </t>
  </si>
  <si>
    <t xml:space="preserve">Efekty uczenia się są zgodne z koncepcją i celami kształcenia oraz dyscypliną lub dyscyplinami, do których jest przyporządkowany kierunek, opisują, w sposób trafny, specyficzny, realistyczny i pozwalający na stworzenie systemu weryfikacji, wiedzę, umiejętności i kompetencje społeczne osiągane przez studentów, a także odpowiadają właściwemu poziomowi Polskiej Ramy Kwalifikacji oraz profilowi ogólnoakademickiemu. </t>
  </si>
  <si>
    <t>1.2a</t>
  </si>
  <si>
    <t xml:space="preserve">Efekty uczenia się w przypadku kierunków studiów przygotowujących do wykonywania zawodów regulowanych, zawierają pełny zakres ogólnych i szczegółowych efektów uczenia się zawartych w standardach kształcenia określonych w rozporządzeniach wykonawczych. </t>
  </si>
  <si>
    <t>1.2b</t>
  </si>
  <si>
    <t>Efekty uczenia się w przypadku kierunków studiów kończących się uzyskaniem tytułu zawodowego inżyniera lub magistra inżyniera zawierają pełny zakres efektów, umożliwiających uzyskanie kompetencji inżynierskich, zawartych w charakterystykach drugiego stopnia określonych w przepisach o Zintegrowanym Systemie Kwalifikacji.</t>
  </si>
  <si>
    <t>Kryterium 2. Realizacja programu studiów: treści programowe, harmonogram realizacji programu studiów oraz formy i organizacja zajęć, metody kształcenia, praktyki zawodowe, organizacja procesu nauczania i uczenia się</t>
  </si>
  <si>
    <t>Treści programowe są zgodne z efektami uczenia się oraz uwzględniają w szczególności aktualny stan wiedzy i metodyki badań w dyscyplinie lub dyscyplinach, do których jest przyporządkowany kierunek, jak również wyniki działalności naukowej uczelni w tej dyscyplinie lub dyscyplinach; oraz są kompleksowe i specyficzne dla zajęć tworzących program studiów i zapewniają uzyskanie wszystkich efektów uczenia się</t>
  </si>
  <si>
    <t>2.1a</t>
  </si>
  <si>
    <t>Treści programowe w przypadku kierunków studiów przygotowujących do wykonywania zawodów regulowanych obejmują pełny zakres treści programowych zawartych w standardach kształcenia określonych w rozporządzeniach wykonawczych.</t>
  </si>
  <si>
    <t xml:space="preserve">Harmonogram realizacji programu studiów oraz formy i organizacja zajęć, a także liczba semestrów, liczba godzin zajęć prowadzonych z bezpośrednim udziałem nauczycieli akademickich lub innych osób prowadzących zajęcia i szacowany nakład pracy studentów mierzony liczbą punktów ECTS, umożliwiają studentom osiągnięcie wszystkich efektów uczenia się. </t>
  </si>
  <si>
    <t>2.2a</t>
  </si>
  <si>
    <t xml:space="preserve">Harmonogram realizacji programu studiów oraz formy i organizacja zajęć, a także liczba semestrów, liczba godzin zajęć prowadzonych z bezpośrednim udziałem nauczycieli akademickich lub innych osób prowadzących zajęcia i szacowany nakład pracy studentów mierzony liczbą punktów ECTS w przypadku kierunków studiów przygotowujących do wykonywania zawodów regulowanych są zgodne z regułami i wymaganiami zawartymi w standardach kształcenia określonych w rozporządzeniach wykonawczych. </t>
  </si>
  <si>
    <t xml:space="preserve">Metody kształcenia są zorientowane na studentów, motywują ich do aktywnego udziału w procesie nauczania i uczenia się oraz umożliwiają studentom osiągnięcie efektów uczenia się, w tym w szczególności umożliwiają przygotowanie do prowadzenia działalności naukowej lub udział w tej działalności. </t>
  </si>
  <si>
    <t xml:space="preserve">Jeśli w programie studiów uwzględnione są praktyki zawodowe, ich program, organizacja i nadzór nad realizacją, dobór miejsc odbywania oraz środowisko, w którym mają miejsce, w tym infrastruktura, a także kompetencje opiekunów zapewniają prawidłową realizację praktyk oraz osiągnięcie przez studentów efektów uczenia się, w szczególności tych, które są związane z nabywaniem kompetencji badawczych. </t>
  </si>
  <si>
    <t>2.4a</t>
  </si>
  <si>
    <t xml:space="preserve">Program praktyk zawodowych, organizacja i nadzór nad ich realizacją, dobór miejsc odbywania oraz środowisko, w którym mają miejsce, w tym infrastruktura, a także kompetencje opiekunów, w przypadku kierunków studiów przygotowujących do wykonywania zawodów regulowanych są zgodne z regułami i wymaganiami zawartymi w standardach kształcenia określonych w rozporządzeniach wykonawczych. </t>
  </si>
  <si>
    <t xml:space="preserve">Organizacja procesu nauczania zapewnia efektywne wykorzystanie czasu przeznaczonego na nauczanie i uczenie się oraz weryfikację i ocenę efektów uczenia się. </t>
  </si>
  <si>
    <t>2.5a</t>
  </si>
  <si>
    <t xml:space="preserve">Organizacja procesu nauczania i uczenia się w przypadku kierunków studiów przygotowujących do wykonywania zawodów regulowanych zgodna z regułami i wymaganiami w zakresie sposobu organizacji kształcenia zawartymi w standardach kształcenia określonych w rozporządzeniach wykonawczych. </t>
  </si>
  <si>
    <t xml:space="preserve">Kryterium 3. Przyjęcie na studia, weryfikacja osiągnięcia przez studentów efektów uczenia się, zaliczanie poszczególnych semestrów i lat oraz dyplomowanie </t>
  </si>
  <si>
    <t>Jakie wnioski płyną z wykonanych analiz 
w odniesieniu do kierunku?</t>
  </si>
  <si>
    <t xml:space="preserve">wysoko </t>
  </si>
  <si>
    <t>średnio</t>
  </si>
  <si>
    <t>nisko</t>
  </si>
  <si>
    <t>1.1</t>
  </si>
  <si>
    <t>1.2</t>
  </si>
  <si>
    <t>2.1</t>
  </si>
  <si>
    <t>2.2</t>
  </si>
  <si>
    <t>2.3</t>
  </si>
  <si>
    <t>2.4</t>
  </si>
  <si>
    <t>2.5</t>
  </si>
  <si>
    <t xml:space="preserve">Stosowane są formalnie przyjęte i opublikowane, spójne i przejrzyste warunki przyjęcia kandydatów na studia, umożliwiające właściwy dobór kandydatów; spójne i przejrzyste  zasady progresji studentów i zaliczania poszczególnych semestrów i lat studiów, w tym dyplomowania, uznawania efektów i okresów uczenia się oraz kwalifikacji uzyskanych w szkolnictwie wyższym, a także potwierdzania efektów uczenia się uzyskanych w procesie uczenia się poza systemem studiów. </t>
  </si>
  <si>
    <t>System weryfikacji efektów uczenia się umożliwia monitorowanie postępów w uczeniu się oraz rzetelną i wiarygodną ocenę stopnia osiągnięcia przez studentów efektów uczenia się, a stosowane metody weryfikacji i oceny są zorientowane na studenta, umożliwiają uzyskanie informacji zwrotnej o stopniu osiągnięcia efektów uczenia się oraz motywują studentów do aktywnego udziału w procesie nauczania i uczenia się, jak również pozwalają na sprawdzenie i ocenę wszystkich efektów uczenia się, w tym w szczególności przygotowania do prowadzenia działalności naukowej lub udział w tej działalności.</t>
  </si>
  <si>
    <t xml:space="preserve">Metody weryfikacji efektów uczenia się w przypadku kierunków studiów przygotowujących do wykonywania zawodów regulowanych są zgodne z regułami i wymaganiami zawartymi w standardach kształcenia określonych w rozporządzeniach wykonawczych. </t>
  </si>
  <si>
    <t xml:space="preserve">Prace etapowe i egzaminacyjne, projekty studenckie, dzienniki praktyk (o ile praktyki są uwzględnione w programie studiów), prace dyplomowe, studenckie osiągnięcia naukowe/artystyczne lub inne związane z kierunkiem studiów, jak również udokumentowana pozycja absolwentów na rynku pracy lub ich dalsza edukacja potwierdzają osiągnięcie efektów uczenia się. </t>
  </si>
  <si>
    <t>3.1</t>
  </si>
  <si>
    <t>3.2</t>
  </si>
  <si>
    <t>3.3</t>
  </si>
  <si>
    <t>3.2a</t>
  </si>
  <si>
    <t xml:space="preserve">Kryterium 4. Kompetencje, doświadczenie, kwalifikacje i liczebność kadry prowadzącej kształcenie oraz rozwój i doskonalenie kadry </t>
  </si>
  <si>
    <t xml:space="preserve">Kompetencje i doświadczenie, kwalifikacje oraz liczba nauczycieli akademickich i innych osób prowadzących zajęcia ze studentami zapewniają prawidłową realizację zajęć oraz osiągnięcie przez studentów efektów uczenia się. </t>
  </si>
  <si>
    <t>Kompetencje i doświadczenie oraz kwalifikacje nauczycieli akademickich i innych osób prowadzących zajęcia ze studentami w przypadku kierunków studiów przygotowujących do wykonywania zawodów regulowanych są zgodne z regułami i wymaganiami zawartymi w standardach kształcenia określonych w rozporządzeniach wykonawczych.</t>
  </si>
  <si>
    <t xml:space="preserve">Polityka kadrowa zapewnia dobór nauczycieli akademickich i innych osób prowadzących zajęcia, oparty o transparentne zasady i umożliwiający prawidłową realizację zajęć, uwzględnia systematyczną ocenę kadry prowadzącej kształcenie, przeprowadzaną z udziałem studentów, której wyniki są wykorzystywane w doskonaleniu kadry, a także stwarza warunki stymulujące kadrę do ustawicznego rozwoju. </t>
  </si>
  <si>
    <t xml:space="preserve">Infrastruktura dydaktyczna, naukowa, biblioteczna i informatyczna, wyposażenie techniczne pomieszczeń, środki i pomoce dydaktyczne, zasoby biblioteczne, informacyjne, edukacyjne oraz aparatura badawcza, a także infrastruktura innych podmiotów, w których odbywają się zajęcia są nowoczesne, umożliwiają prawidłową realizację zajęć i osiągnięcie przez studentów efektów uczenia się, w tym przygotowanie do prowadzenia działalności naukowej lub udział w tej działalności, jak również są dostosowane do potrzeb osób z niepełnosprawnością, w sposób zapewniający tym osobom pełny udział w kształceniu i prowadzeniu działalności naukowej. </t>
  </si>
  <si>
    <t>Infrastruktura dydaktyczna i naukowa uczelni, a także infrastruktura innych podmiotów, w których odbywają się zajęcia w przypadku kierunków studiów przygotowujących do wykonywania zawodów regulowanych są zgodne z regułami i wymaganiami zawartymi w standardach kształcenia określonych w rozporządzeniach wykonawczych.</t>
  </si>
  <si>
    <t xml:space="preserve">Infrastruktura dydaktyczna, naukowa, biblioteczna i informatyczna, wyposażenie techniczne pomieszczeń, środki i pomoce dydaktyczne, zasoby biblioteczne, informacyjne, edukacyjne oraz aparatura badawcza podlegają systematycznym przeglądom, w których uczestniczą studenci, a wyniki tych przeglądów są wykorzystywane w działaniach doskonalących. </t>
  </si>
  <si>
    <t xml:space="preserve">Prowadzona jest współpraca z otoczeniem społeczno-gospodarczym, w tym z pracodawcami, w konstruowaniu programu studiów, jego realizacji oraz doskonaleniu. </t>
  </si>
  <si>
    <t xml:space="preserve">Relacje z otoczeniem społeczno-gospodarczym w odniesieniu do programu studiów i wpływ tego otoczenia na program i jego realizację podlegają systematycznym ocenom, z udziałem studentów, a wyniki tych ocen są wykorzystywane w działaniach doskonalących. </t>
  </si>
  <si>
    <t>Zostały stworzone warunki sprzyjające umiędzynarodowieniu kształcenia na kierunku, zgodnie z przyjętą koncepcją kształcenia, to jest nauczyciele akademiccy są przygotowani do nauczania, a studenci do uczenia się w językach obcych, wspierana jest międzynarodowa mobilność studentów i nauczycieli akademickich, a także tworzona jest oferta kształcenia w językach obcych, co skutkuje systematycznym podnoszeniem stopnia umiędzynarodowienia i wymiany studentów i kadry.</t>
  </si>
  <si>
    <t xml:space="preserve">Umiędzynarodowienie kształcenia podlega systematycznym ocenom, z udziałem studentów, a wyniki tych ocen są wykorzystywane w działaniach doskonalących. </t>
  </si>
  <si>
    <t xml:space="preserve">Wsparcie studentów w procesie uczenia się jest wszechstronne, przybiera różne formy, adekwatne do efektów uczenia się, uwzględnia zróżnicowane potrzeby studentów, sprzyja rozwojowi naukowemu, społecznemu i zawodowemu studentów poprzez zapewnienie dostępności nauczycieli akademickich, pomoc w procesie uczenia się i osiąganiu efektów uczenia się oraz w przygotowaniu do prowadzenia działalności naukowej lub udziału w tej działalności, motywuje studentów do osiągania bardzo dobrych wyników uczenia się, jak również zapewnia kompetentną pomoc pracowników administracyjnych w rozwiązywaniu spraw studenckich. </t>
  </si>
  <si>
    <t xml:space="preserve">Wsparcie studentów w procesie uczenia się podlega systematycznym przeglądom, w których uczestniczą studenci, a wyniki tych przeglądów są wykorzystywane w działaniach doskonalących. </t>
  </si>
  <si>
    <t xml:space="preserve">Zapewniony jest publiczny dostęp do aktualnej, kompleksowej, zrozumiałej i zgodnej z potrzebami różnych grup odbiorców informacji o programie studiów i realizacji procesu nauczania i uczenia się na kierunku oraz o przyznawanych kwalifikacjach, warunkach przyjęcia na studia i możliwościach dalszego kształcenia, a także o zatrudnieniu absolwentów. </t>
  </si>
  <si>
    <t xml:space="preserve">Zakres przedmiotowy i jakość informacji o studiach podlegają systematycznym ocenom, w których uczestniczą studenci i inni odbiorcy informacji, a wyniki tych ocen są wykorzystywane w działaniach doskonalących. </t>
  </si>
  <si>
    <t xml:space="preserve">Zostały formalnie przyjęte i są stosowane zasady projektowania, zatwierdzania i zmiany programu studiów oraz prowadzone są systematyczne oceny programu studiów oparte o wyniki analizy wiarygodnych danych i informacji, z udziałem interesariuszy wewnętrznych, w tym studentów oraz zewnętrznych, mające na celu doskonalenie jakości kształcenia. </t>
  </si>
  <si>
    <t>Jakość kształcenia na kierunku podlega cyklicznym zewnętrznym ocenom jakości kształcenia, których wyniki są publicznie dostępne i wykorzystywane w doskonaleniu jakości.</t>
  </si>
  <si>
    <t>4.1</t>
  </si>
  <si>
    <t>4.1a</t>
  </si>
  <si>
    <t>4.2</t>
  </si>
  <si>
    <t xml:space="preserve">Kryterium 5. Infrastruktura i zasoby edukacyjne wykorzystywane w realizacji programu studiów oraz ich doskonalenie </t>
  </si>
  <si>
    <t>5.1</t>
  </si>
  <si>
    <t>5.1a</t>
  </si>
  <si>
    <t>5.2</t>
  </si>
  <si>
    <t xml:space="preserve">Kryterium 6. Współpraca z otoczeniem społeczno-gospodarczym w konstruowaniu, realizacji i doskonaleniu programu studiów oraz jej wpływ na rozwój kierunku </t>
  </si>
  <si>
    <t>6.1</t>
  </si>
  <si>
    <t>6.2</t>
  </si>
  <si>
    <t xml:space="preserve">Kryterium 7. Warunki i sposoby podnoszenia stopnia umiędzynarodowienia procesu kształcenia na kierunku </t>
  </si>
  <si>
    <t>7.1</t>
  </si>
  <si>
    <t>7.2</t>
  </si>
  <si>
    <t xml:space="preserve">Kryterium 8. Wsparcie studentów w uczeniu się, rozwoju społecznym, naukowym lub zawodowym i wejściu na rynek pracy oraz rozwój i doskonalenie form wsparcia </t>
  </si>
  <si>
    <t>8.1</t>
  </si>
  <si>
    <t>8.2</t>
  </si>
  <si>
    <t xml:space="preserve">Kryterium 9. Publiczny dostęp do informacji o programie studiów, warunkach jego realizacji i osiąganych rezultatach </t>
  </si>
  <si>
    <t>9.1</t>
  </si>
  <si>
    <t>9.2</t>
  </si>
  <si>
    <t>Kryterium 10. Polityka jakości, projektowanie, zatwierdzanie, monitorowanie, przegląd i doskonalenie programu studiów.</t>
  </si>
  <si>
    <t>10.1</t>
  </si>
  <si>
    <t>10.2</t>
  </si>
  <si>
    <t>UWAGI:</t>
  </si>
  <si>
    <t>W przypadku stwierdzenia niskiej skuteczności zapewnienia i doskonalenia jakości kształcenia w danych obszarach przewidziano następujące działania:</t>
  </si>
  <si>
    <t>Inne uwagi:</t>
  </si>
  <si>
    <t>Kierunki studiów</t>
  </si>
  <si>
    <t>Kryterium 1. Konstrukcja programu studiów: koncepcja, cele kształcenia i efekty uczenia się</t>
  </si>
  <si>
    <t>Kryterium 3. Przyjęcie na studia, weryfikacja osiągnięcia przez studentów efektów uczenia się, zaliczanie poszczególnych seme strów i lat oraz dyplomowanie</t>
  </si>
  <si>
    <t>Kryterium 4. Kompetencje, doświadczenie, kwalifikacje i liczebność kadry prowadzącej kształcenie oraz rozwój i doskonalenie kadry</t>
  </si>
  <si>
    <t>Kryterium 5. Infrastruktura i zasoby edukacyjne wykorzystywane w realizacji programu studiów oraz ich doskonalenie</t>
  </si>
  <si>
    <t>Kryterium 6. Współpraca z otoczeniem społeczno-gospodarczym w konstruowaniu, realizacji i doskonaleniu programu studiów oraz jej wpływ na rozwój kierunku</t>
  </si>
  <si>
    <t>Kryterium 7. Warunki i sposoby podnoszenia stopnia umiędzynarodowienia procesu kształcenia na kierunku</t>
  </si>
  <si>
    <t>Kryterium 8. Wsparcie studentów w uczeniu się, rozwoju społecznym, naukowym lub zawodowym i wejściu na rynek pracy oraz rozwó j i doskonalenie form wsparcia</t>
  </si>
  <si>
    <t>Kryterium 9. Publiczny dostęp do informacji o programie studiów, warunkach jego realizacji i osiąganych rezultatach</t>
  </si>
  <si>
    <t>Kryterium 10. Polityka jakości, projektowanie, zatwierdzanie, monitorowanie, przegląd i doskonalenie programu studiów</t>
  </si>
  <si>
    <t>Max</t>
  </si>
  <si>
    <t>Suma</t>
  </si>
  <si>
    <t>Wskaźnik</t>
  </si>
  <si>
    <t>WBiB</t>
  </si>
  <si>
    <t>Skuteczność</t>
  </si>
  <si>
    <t>WSKAŹNIK</t>
  </si>
  <si>
    <t>budownictwo</t>
  </si>
  <si>
    <t>civil engineering</t>
  </si>
  <si>
    <t>inżynieria i gospodarka wodna</t>
  </si>
  <si>
    <t>inżynieria środowiska</t>
  </si>
  <si>
    <t>environmental engineering</t>
  </si>
  <si>
    <t>ochrona środowiska</t>
  </si>
  <si>
    <t>environmental protection</t>
  </si>
  <si>
    <t>architektura krajobrazu</t>
  </si>
  <si>
    <t>biologia</t>
  </si>
  <si>
    <t>technologia biomedyczna</t>
  </si>
  <si>
    <t>biotechnologia</t>
  </si>
  <si>
    <t>ekonomia</t>
  </si>
  <si>
    <t>finanse i rachunkowość</t>
  </si>
  <si>
    <t>finance and accounting</t>
  </si>
  <si>
    <t>logistyka</t>
  </si>
  <si>
    <t>turystyka i rekreacja</t>
  </si>
  <si>
    <t>zarządzanie</t>
  </si>
  <si>
    <t>Forest Information Technology</t>
  </si>
  <si>
    <t>gospodarka przestrzenna</t>
  </si>
  <si>
    <t>leśnictwo</t>
  </si>
  <si>
    <t>bezpieczeństwo żywności</t>
  </si>
  <si>
    <t>technologia żywności i żywienie człowieka</t>
  </si>
  <si>
    <t>ogrodnictwo</t>
  </si>
  <si>
    <t>ochrona zdrowia roślin</t>
  </si>
  <si>
    <t>ogrodnictwo miejskie i arborystyka</t>
  </si>
  <si>
    <t>inżynieria ekologiczna</t>
  </si>
  <si>
    <t>rolnictwo</t>
  </si>
  <si>
    <t>ekologiczne rolnictwo i produkcja żywności</t>
  </si>
  <si>
    <t>meblarstwo</t>
  </si>
  <si>
    <t>technologia drewna</t>
  </si>
  <si>
    <t>veterinary medicine</t>
  </si>
  <si>
    <t>weterynaria</t>
  </si>
  <si>
    <t>inżynieria systemów biotechnicznych</t>
  </si>
  <si>
    <t>technologie energii odnawialnej</t>
  </si>
  <si>
    <t>zarządzanie i inżynieria produkcji</t>
  </si>
  <si>
    <t>pedagogika</t>
  </si>
  <si>
    <t>socjologia</t>
  </si>
  <si>
    <t>bioinżynieria zwierząt</t>
  </si>
  <si>
    <t>hodowla i ochrona zwierząt towarzyszących i dzikich</t>
  </si>
  <si>
    <t>zootechnika</t>
  </si>
  <si>
    <t>informatyka i ekonometria</t>
  </si>
  <si>
    <t>informatyka</t>
  </si>
  <si>
    <t>informatics and econometrics</t>
  </si>
  <si>
    <t>dietetyka</t>
  </si>
  <si>
    <t>gastronomia i hotelarstwo</t>
  </si>
  <si>
    <t>żywienie człowieka i ocena żywności</t>
  </si>
  <si>
    <t>towaroznawstwo i marketing żywności</t>
  </si>
  <si>
    <t>food science - technology and nutrition</t>
  </si>
  <si>
    <t>biotechnology</t>
  </si>
  <si>
    <t>Organic Agriculture and Food Production</t>
  </si>
  <si>
    <t>zrównoważone ogrodnictwo</t>
  </si>
  <si>
    <t>Management</t>
  </si>
  <si>
    <t>architektura</t>
  </si>
  <si>
    <t>Wydział Budownictwa i Inżynierii Środowiska</t>
  </si>
  <si>
    <t>Wydział Ekonomiczny</t>
  </si>
  <si>
    <t>Wydział Leśny</t>
  </si>
  <si>
    <t>Wydział Technologii Żywności</t>
  </si>
  <si>
    <t>Wydział Ogrodniczy</t>
  </si>
  <si>
    <t>Wydział Rolnictwa i Ekologii</t>
  </si>
  <si>
    <t>Wydział Technologii Drewna</t>
  </si>
  <si>
    <t>Wydział Medycyny Weterynaryjnej</t>
  </si>
  <si>
    <t>Wydział Inżynierii Produkcji</t>
  </si>
  <si>
    <t>Wydział Socjologii i Pedagogiki</t>
  </si>
  <si>
    <t>Wydział Hodowli, Bioinżynierii i Ochrony Zwierząt</t>
  </si>
  <si>
    <t>Wydział Zastosowań Informatyki i Matematyki</t>
  </si>
  <si>
    <t>Wydział Żywienia Człowieka</t>
  </si>
  <si>
    <t>kierunek</t>
  </si>
  <si>
    <t>Wydział</t>
  </si>
  <si>
    <t>Nie wymaga zmian</t>
  </si>
  <si>
    <t>Wymaga niewielkich zmian (treść części sylabusów)</t>
  </si>
  <si>
    <t>Wymaga zmian (układ planu studiów oraz treści sylabusów)</t>
  </si>
  <si>
    <t>Wymaga istotnych zmian (treść programu studiów, układ planu studiów, treści sylabusów)</t>
  </si>
  <si>
    <t>---</t>
  </si>
  <si>
    <t>1 STOPIEŃ STACJONARNE</t>
  </si>
  <si>
    <t>1 STOPIEŃ NIESTACJONARNE</t>
  </si>
  <si>
    <t>2 STOPIEŃ STACJONARNE</t>
  </si>
  <si>
    <t>2 STOPIEŃ NIESTACJONARNE</t>
  </si>
  <si>
    <t>Wydział Biologii i Biotechnologii1</t>
  </si>
  <si>
    <t>studia pierwszego stopnia (licencjat)</t>
  </si>
  <si>
    <t>studia stacjonarne</t>
  </si>
  <si>
    <t>Wydział Budownictwa i Inżynierii Środowiska1</t>
  </si>
  <si>
    <t>studia pierwszego stopnia (inżynier)</t>
  </si>
  <si>
    <t>studia niestacjonarne</t>
  </si>
  <si>
    <t>studia drugiego stopnia (magister)</t>
  </si>
  <si>
    <t>Wydział Biologii i Biotechnologii2</t>
  </si>
  <si>
    <t>Wydział Budownictwa i Inżynierii Środowiska2</t>
  </si>
  <si>
    <t>studia drugiego stopnia (magister inżynier)</t>
  </si>
  <si>
    <t>Wydział Biologii i Biotechnologii3</t>
  </si>
  <si>
    <t>Wydział Ekonomiczny1</t>
  </si>
  <si>
    <t>Wydział Budownictwa i Inżynierii Środowiska3</t>
  </si>
  <si>
    <t>Wydział Biologii i Biotechnologii4</t>
  </si>
  <si>
    <t>Wydział Ekonomiczny2</t>
  </si>
  <si>
    <t>Wydział Ekonomiczny3</t>
  </si>
  <si>
    <t>Wydział Ekonomiczny4</t>
  </si>
  <si>
    <t>Wydział Budownictwa i Inżynierii Środowiska4</t>
  </si>
  <si>
    <t>Wydział Ekonomiczny5</t>
  </si>
  <si>
    <t>Wydział Budownictwa i Inżynierii Środowiska5</t>
  </si>
  <si>
    <t>Wydział Hodowli, Bioinżynierii i Ochrony Zwierząt1</t>
  </si>
  <si>
    <t>Wydział Budownictwa i Inżynierii Środowiska6</t>
  </si>
  <si>
    <t>Wydział Hodowli, Bioinżynierii i Ochrony Zwierząt2</t>
  </si>
  <si>
    <t>Wydział Budownictwa i Inżynierii Środowiska7</t>
  </si>
  <si>
    <t>Wydział Inżynierii Produkcji1</t>
  </si>
  <si>
    <t>Wydział Budownictwa i Inżynierii Środowiska8</t>
  </si>
  <si>
    <t>Wydział Inżynierii Produkcji2</t>
  </si>
  <si>
    <t>Wydział Leśny1</t>
  </si>
  <si>
    <t>Wydział Leśny2</t>
  </si>
  <si>
    <t>Wydział Ogrodniczy1</t>
  </si>
  <si>
    <t>Wydział Ekonomiczny6</t>
  </si>
  <si>
    <t>Wydział Rolnictwa i Ekologii1</t>
  </si>
  <si>
    <t>Wydział Medycyny Weterynaryjnej1</t>
  </si>
  <si>
    <t>Wydział Socjologii i Pedagogiki1</t>
  </si>
  <si>
    <t>Wydział Socjologii i Pedagogiki2</t>
  </si>
  <si>
    <t>Wydział Hodowli, Bioinżynierii i Ochrony Zwierząt3</t>
  </si>
  <si>
    <t>Wydział Technologii Drewna1</t>
  </si>
  <si>
    <t>Wydział Rolnictwa i Ekologii2</t>
  </si>
  <si>
    <t>Wydział Technologii Drewna2</t>
  </si>
  <si>
    <t>Wydział Technologii Żywności1</t>
  </si>
  <si>
    <t>Wydział Inżynierii Produkcji3</t>
  </si>
  <si>
    <t>Wydział Technologii Żywności2</t>
  </si>
  <si>
    <t>Wydział Zastosowań Informatyki i Matematyki1</t>
  </si>
  <si>
    <t>Wydział Zastosowań Informatyki i Matematyki2</t>
  </si>
  <si>
    <t>Wydział Żywienia Człowieka1</t>
  </si>
  <si>
    <t>Wydział Leśny3</t>
  </si>
  <si>
    <t>Wydział Ogrodniczy2</t>
  </si>
  <si>
    <t>Wydział Żywienia Człowieka2</t>
  </si>
  <si>
    <t>jednolite studia magisterskie</t>
  </si>
  <si>
    <t>Wydział Ogrodniczy3</t>
  </si>
  <si>
    <t>Wydział Żywienia Człowieka3</t>
  </si>
  <si>
    <t>Wydział Medycyny Weterynaryjnej2</t>
  </si>
  <si>
    <t>Wydział Rolnictwa i Ekologii3</t>
  </si>
  <si>
    <t>Wydział Rolnictwa i Ekologii4</t>
  </si>
  <si>
    <t>Wydział Technologii Żywności3</t>
  </si>
  <si>
    <t>Wydział Zastosowań Informatyki i Matematyki3</t>
  </si>
  <si>
    <t>Wydział Technologii Żywności4</t>
  </si>
  <si>
    <t>Wydział Budownictwa i Inżynierii Środowiska9</t>
  </si>
  <si>
    <t>Dyscypliny</t>
  </si>
  <si>
    <t>nauki leśne</t>
  </si>
  <si>
    <t>rolnictwo i ogrodnictwo</t>
  </si>
  <si>
    <t>technologia żywności i żywienia</t>
  </si>
  <si>
    <t>zootechnika i rybactwo</t>
  </si>
  <si>
    <t>nauki biologiczne</t>
  </si>
  <si>
    <t>inżynieria lądowa, geodezja i transport</t>
  </si>
  <si>
    <t>inżynieria mechaniczna</t>
  </si>
  <si>
    <t>inżynieria środowiska, górnictwo i energetyka</t>
  </si>
  <si>
    <t>informatyka techniczna i telekomunikacja</t>
  </si>
  <si>
    <t>ekonomia i finanse</t>
  </si>
  <si>
    <t>nauki socjologiczne</t>
  </si>
  <si>
    <t>nauki o zarządzaniu i jakości</t>
  </si>
  <si>
    <t>inne</t>
  </si>
  <si>
    <t>Wybór wydziału</t>
  </si>
  <si>
    <t>W pliku znajdują się następujące arkusze</t>
  </si>
  <si>
    <t>Raport z dobrowolnej oceny przez studentów i doktorantów jakości zajęć dydaktycznych i osób je prowadzących realizowanej po pierwszym i drugim semestrze danego roku akadmeickiego przy wykorzystaniu kwestionariusza zatwierdzanego przez Rektora</t>
  </si>
  <si>
    <t>Raport z przeglądu komentarzy wystawionych przez studentów i doktorantów w ramach oceny jakości zajęć i prowadzących realizowanej po pierwszym i drugim semestrze danego roku akademickiego przy wykorzystaniu kwestionariusza przez Rektora</t>
  </si>
  <si>
    <t>Kierunek</t>
  </si>
  <si>
    <t>WRiE</t>
  </si>
  <si>
    <t>WMW</t>
  </si>
  <si>
    <t>WL</t>
  </si>
  <si>
    <t>WO</t>
  </si>
  <si>
    <t>WBiIŚ</t>
  </si>
  <si>
    <t>WTD</t>
  </si>
  <si>
    <t>WHBiOZ</t>
  </si>
  <si>
    <t>WTŻ</t>
  </si>
  <si>
    <t>WŻC</t>
  </si>
  <si>
    <t>WIP</t>
  </si>
  <si>
    <t>WE</t>
  </si>
  <si>
    <t>WSiP</t>
  </si>
  <si>
    <t>WZIiM</t>
  </si>
  <si>
    <t xml:space="preserve">Kryterium </t>
  </si>
  <si>
    <t>Dobra praktyka</t>
  </si>
  <si>
    <t>Dobre praktyki dla kierunku:</t>
  </si>
  <si>
    <t xml:space="preserve">DOBRE PRAKTYKI dla Kryterium 1. Konstrukcja programu studiów: koncepcja, cele kształcenia i efekty uczenia się </t>
  </si>
  <si>
    <t>DOBRE PRAKTYKI dla Kryterium 2. Realizacja programu studiów: treści programowe, harmonogram realizacji programu studiów oraz formy i organizacja zajęć, metody kształcenia, praktyki zawodowe, organizacja procesu nauczania i uczenia się</t>
  </si>
  <si>
    <t xml:space="preserve">DOBRE PRAKTYKI dla Kryterium 3. Przyjęcie na studia, weryfikacja osiągnięcia przez studentów efektów uczenia się, zaliczanie poszczególnych semestrów i lat oraz dyplomowanie </t>
  </si>
  <si>
    <t xml:space="preserve">DOBRE PRAKTYKI dla Kryterium 4. Kompetencje, doświadczenie, kwalifikacje i liczebność kadry prowadzącej kształcenie oraz rozwój i doskonalenie kadry </t>
  </si>
  <si>
    <t xml:space="preserve">DOBRE PRAKTYKI dla Kryterium 5. Infrastruktura i zasoby edukacyjne wykorzystywane w realizacji programu studiów oraz ich doskonalenie </t>
  </si>
  <si>
    <t xml:space="preserve">DOBRE PRAKTYKI dla Kryterium 6. Współpraca z otoczeniem społeczno-gospodarczym w konstruowaniu, realizacji i doskonaleniu programu studiów oraz jej wpływ na rozwój kierunku </t>
  </si>
  <si>
    <t xml:space="preserve">DOBRE PRAKTYKI dla Kryterium 7. Warunki i sposoby podnoszenia stopnia umiędzynarodowienia procesu kształcenia na kierunku </t>
  </si>
  <si>
    <t xml:space="preserve">DOBRE PRAKTYKI dla Kryterium 8. Wsparcie studentów w uczeniu się, rozwoju społecznym, naukowym lub zawodowym i wejściu na rynek pracy oraz rozwój i doskonalenie form wsparcia </t>
  </si>
  <si>
    <t xml:space="preserve">DOBRE PRAKTYKI dla Kryterium 9. Publiczny dostęp do informacji o programie studiów, warunkach jego realizacji i osiąganych rezultatach </t>
  </si>
  <si>
    <t>DOBRE PRAKTYKI dla Kryterium 10. Polityka jakości, projektowanie, zatwierdzanie, monitorowanie, przegląd i doskonalenie programu studiów.</t>
  </si>
  <si>
    <t>WYDZIAŁ</t>
  </si>
  <si>
    <t>Skrót</t>
  </si>
  <si>
    <t>Opracował:</t>
  </si>
  <si>
    <t>Zweryfikował:</t>
  </si>
  <si>
    <t>Zatwierdził:</t>
  </si>
  <si>
    <t>Dziekan Wydziału</t>
  </si>
  <si>
    <t>Data, Podpis</t>
  </si>
  <si>
    <t>Instrukcja przeprowadzenia oceny</t>
  </si>
  <si>
    <t>Katalog Narzędzi Systemu Monitorowania i Doskonalenia Jakości Kształcenia w SGGW</t>
  </si>
  <si>
    <t>Dobre praktyki</t>
  </si>
  <si>
    <t xml:space="preserve">Analiza i ocena funkcjonowania Wewnętrznego Systemu Zapewnienia i Doskonalenia Jakości Kształcenia  </t>
  </si>
  <si>
    <t>Wyszczególnione dobre praktyki w ramach prowadzonych kierunków studiów</t>
  </si>
  <si>
    <t>Raporty dla poszczególnych kierunków studiów</t>
  </si>
  <si>
    <t>Ocena sktueczności działania w obszarze poszczególnych kryteriów jakości kształcenia w odniesieniu do prowadzonych kierunków studiów</t>
  </si>
  <si>
    <t>Raport przygotowywany jest w ramach corocznej oceny stopnia realizacji polityki jakości oraz celów jakości kształcenia w odniesieniu do prowadzonych kierunków studiów. Raport należy przygotować najpóźniej do końca roku kalendarzowego.</t>
  </si>
  <si>
    <t>Wyszczególnienie</t>
  </si>
  <si>
    <t>Ocena dokonywana jest co najmniej raz w roku akademickim.  W razie potrzeby można ją przeprowadzać częściej, np. raz na semestr.</t>
  </si>
  <si>
    <t>Ocena dokonywana jest na postawie kryteriów określonych w dokumencie „Wskaźniki spełnienia standardów jakości kształcenia” opracowanym przez Polską Komisję Akredytacyjną.</t>
  </si>
  <si>
    <t>Ocena dokonywana jest osobno dla każdego kierunku studiów, jednak łącznie dla wszystkich prowadzonych poziomów i trybów.</t>
  </si>
  <si>
    <t>Po zatwierdzeniu ocena przekazywana jest do Pełnomocnika Rektora ds. Jakości Kształcenia.</t>
  </si>
  <si>
    <t>Definicje:</t>
  </si>
  <si>
    <t>Dobra praktyka - rozwiązanie, które jest skuteczne (pozwala na osiąganie celów w sferze doskonalenia jakości kształcenia), uniwersalne (pozwala na  przenoszenie rozwiązań na inne jednostki szkolnictwa wyższego), etyczne (etyczne oraz odpowiedzialne społecznie) oraz trwałe (powtarzalne, trwale wpływające na uczelnianą rzeczywistość).</t>
  </si>
  <si>
    <t>Działanie – ogół czynności i decyzji podjętych w celu zapewniania i doskonalenia jakości kształcenia. Wyróżniono:</t>
  </si>
  <si>
    <t>Działania systemowe – realizowane zgodnie z przyjętym planem.</t>
  </si>
  <si>
    <t>Działania korekcyjne  – podejmowane w celu wyeliminowania powstałego problemu.</t>
  </si>
  <si>
    <t>Działania ad hoc - nieprzewidziane planem, podejmowane w związku z zaistniałym zdarzeniem.</t>
  </si>
  <si>
    <t>Działania korygujące – podejmowane w celu wyeliminowania przyczyny  powstałego problemu.</t>
  </si>
  <si>
    <t>Działania zapobiegawcze – podejmowane wyeliminowania przyczyn potencjalnego problemu.</t>
  </si>
  <si>
    <t>Działania doskonalące – podejmowane w celu podniesienia skuteczności przyjętych rozwiązań w ramach systemy jakości kształcenia.</t>
  </si>
  <si>
    <t>Skuteczność – stopień realizacji założonych celów. Przyjęto trójstopniową ocenę skuteczności:</t>
  </si>
  <si>
    <t>Wysoka – założone cele zostały zrealizowane w całości,</t>
  </si>
  <si>
    <t>Średnia – założone cele zostały zrealizowane co najmniej w połowie,</t>
  </si>
  <si>
    <t>Niska – założone cele zostały zrealizowane w stopniu mniejszym niż połowa.</t>
  </si>
  <si>
    <t>Standard – kryteria oceny określonego obszaru funkcjonowania systemu zapewniania i doskonalenia jakości kształcenia  przyjęte w dokumencie PKA „Wskaźniki spełnienia standardów jakości kształcenia”.</t>
  </si>
  <si>
    <t>W przypadku stwierdzenia niskiej skuteczności zapewnienia i doskonalenia jakości kształcenia w danych obszarach należy opisać planowane działania zmierzające do jej poprawy.</t>
  </si>
  <si>
    <t>Ocenę należy podsumować wnioskami, które powinny być podane do publicznej wiadomości.</t>
  </si>
  <si>
    <t>6a</t>
  </si>
  <si>
    <t>6b</t>
  </si>
  <si>
    <t>6c</t>
  </si>
  <si>
    <t>6d</t>
  </si>
  <si>
    <t>Ocenę przeprowadza osoba odpowiedzialna za koordynację prac związanych z zapewnieniem i doskonaleniem jakości kształcenia na Wydziale, weryfikuje Rada Programowa powołana dla ocenianego kierunku, zatwierdza Dziekan Wydziału na którym realizowany jest kierunek.</t>
  </si>
  <si>
    <t>Przykład: Studenci są powszechnie angażowani do udziału w działalności naukowej w dyscyplinie, do której przyporządkowany jest kierunek studiów. Uczestniczą oni w projektach naukowych finansowanych ze źródeł zewnętrznych oraz publikacjach wyników badań. Potwierdzeniem aktywności naukowej studentów jest wysoka liczba projektów/grantów i publikacji realizowanych z ich udziałem. Dołączanie studentów do zespołów projektowych ma charakter systemowy i odbywa się na stosunkowo wczesnym etapie studiów (opis procesu na wydziale);</t>
  </si>
  <si>
    <t>Raport z zapewnienia i doskonalenia jakości kształcenia w r. ak. 2022/2023</t>
  </si>
  <si>
    <t xml:space="preserve">Na podstawie wniosków z monitoringu systemu jakości kształcenia stwierdzono, że koncepcja i cele kształcenia są zgodne ze strategią i dyscyplinami oraz zorientowane na potrzeby otoczenia społeczno-gospodarczego, w tym w szczególności zawodowego rynku pracy. 
Koncepcja i cele kształcenia są powiązane z działalnością naukową prowadzoną w Katedrach Instytutu Ekonomii i Finansów oraz Instytucie Zarządzania współpracujących z Wydziałem Ekonomicznym. Pracownicy naukowo – dydaktyczni realizują zajęcia z zakresu zainteresowań naukowych oraz nabywają wiedzę praktyczną poprzez staże w przedsiębiorstwach oraz wykorzystywanie nowoczesnych baz danych. </t>
  </si>
  <si>
    <t>x</t>
  </si>
  <si>
    <t>Nie dotyczy</t>
  </si>
  <si>
    <t>Na podstawie wniosków z monitoringu systemu jakości kształcenia stwierdzono, że koncepcja i cele kształcenia są zgodne ze strategią i dyscyplinami oraz zorientowane na potrzeby otoczenia społeczno-gospodarczego, w tym w szczególności zawodowego rynku pracy. 
Koncepcja i cele kształcenia są powiązane z działalnością naukową prowadzoną w Katedrach Instytutu Ekonomii i Finansów oraz Instytucie Zarządzania współpracujących z Wydziałem Ekonomicznym. Pracownicy naukowo – dydaktyczni realizują zajęcia z zakresu zainteresowań naukowych oraz nabywają wiedzę praktyczną poprzez staże w przedsiębiorstwach oraz wykorzystywanie nowoczesnych baz danych do prowadzenia zajęć.</t>
  </si>
  <si>
    <t>Wielopoziomowa ocena koncepcji i celów kształcenia (opinia studentów, interesariuszy z otoczenia społeczno-gospodarczego, ocena szans zatrudnienia absolwentów dokonywanej poprzez ocenę potrzeb rynku pracy i śledzenia karier absolwentów, analiza możliwości kontynuacji kształcenia).</t>
  </si>
  <si>
    <t>Efekty kształcenia są trafne, dostosowane do specyfiki kierunku, możliwe do osiągnięcia oraz umożliwiają weryfikację wiedzy, umiejętności oraz kompetencji społecznych. Koordynatorzy przedmiotów ocenili, że w większości przedmiotów zrealizowano zakładane efekty uczenia się. Wśród postulowanych zmian metod nauczania wskazano na konieczność położenia większego nacisku na angażowanie studentów w bardziej czynną realizację zajęć zdalnych.</t>
  </si>
  <si>
    <t>Na podstawie analizy formularzy WEU (weryfikacji efektów uczenia się) oraz wniosków z przeglądu sylabusów stwierdzono zgodność treści programowych poszczególnych przedmiotów z kierunkowymi i przedmiotowymi efektami uczenia się, aktualnym stanem wiedzy i metodyką badań w dyscyplinie, do której kierunek jest przyporządkowany. Sformułowano wniosek, że treści programowe zapewniają uzyskanie przyjętych efektów uczenia się i nie wymagają zmian.</t>
  </si>
  <si>
    <t>Okresowo (raz w roku akademickim) weryfikowane są wyniki anonimowych ankiet studenckich, w których oceniane są zarówno zajęcia, jak i wykładowcy. Studenci mogą również zgłaszać uwagi dotyczące działalności Wydziału oraz zajęć poprzez „OKNO JAKOŚCI” dostępne na stronie Wydziału Ekonomicznego. Zgłaszane uwagi mają charakter anonimowy i są rozpatrywane na bieżąco. W związku z koniecznością dostosowania programów studiów w zakresie zajęć z języków obcych na całej Uczelni (wytyczne Biura Doskonałości Dydaktycznej oraz Prorektora ds. dydaktyki) od roku akademickiego 2023/2024, na Wydziale Ekonomicznym zostały wprowadzone niezbędne zmiany. Dostosowanie programów studiów w zakresie liczby semestrów, godzin zajęć i ECTS z języków na poszczególnych poziomach i formach studiów.
Wprowadzenie do planów okresowych studiów stacjonarnych i niestacjonarnych pierwszego stopnia dodatkowego obiektu pn. „Potwierdzenie B2 język obcy” - jako przedmiot obowiązkowy w semestrze, w którym realizowany jest ostatni semestr lektoratu i przyporządkowanie mu 1 ECTS.
EKONOMIA (I STOPIEŃ, FORMA STACJONARNA) Statystyka – zmiana liczby punktów ECTS z 4 na 5. 
EKONOMIA (I STOPIEŃ, FORMA NIESTACJONARNA) Statystyka – zmiana liczby punktów ECTS z 4 na 5; przeniesienie realizacji przedmiotu Rynki finansowe z semestru 5 na 4.
EKONOMIA (II STOPIEŃ, FORMA STACJONARNA I NIESTACJONARNA) Przedmiot w języku obcym – zmiana liczby punktów ECTS z 2 na 3</t>
  </si>
  <si>
    <t>Na zakończenie każdego semestru sporządzane są tzw. WEU – formularze weryfikujące założone w sylabusach efekty uczenia się. Na podstawie formularzy dokonuje się aktualizacji sylabusów oraz efektów uczenia się jeżeli jest taka potrzeba. 
Poprzez WEU nauczyciele akademiccy sygnalizują (bądź nie) potrzebę zmian w efektach uczenia się lub treści wykładowych i ćwiczeniowych. Koordynator ds. Jakości Kształcenia na podstawie ankiet WEU sporządza raport z weryfikacji efektów uczenia się.  Naniesione zmiany miały charakter jedynie ujednolicenia formy w systemie Sylabus.
Taka analiza efektów została przeprowadzona wraz ze wdrażaniem programu Sylabus na SGGW w 2023 r.</t>
  </si>
  <si>
    <t>Okresowo (raz w roku akademickim) weryfikowane są wyniki anonimowych ankiet studenckich, w których oceniane są zarówno zajęcia, jak i wykładowcy. Studenci mogą również zgłaszać uwagi dotyczące działalności Wydziału oraz zajęć poprzez „OKNO JAKOŚCI” dostępne na stronie Wydziału Ekonomicznego. Zgłaszane uwagi mają charakter anonimowy i są rozpatrywane na bieżąco. W związku z koniecznością dostosowania programów studiów w zakresie zajęć z języków obcych na całej Uczelni (wytyczne Biura Doskonałości Dydaktycznej oraz Prorektora ds. dydaktyki) od roku akademickiego 2023/2024, na Wydziale Ekonomicznym zostały wprowadzone niezbędne zmiany. Dostosowanie programów studiów w zakresie liczby semestrów, godzin zajęć i ECTS z języków na poszczególnych poziomach i formach studiów.
Wprowadzenie do planów okresowych studiów stacjonarnych i niestacjonarnych pierwszego stopnia dodatkowego obiektu pn. „Potwierdzenie B2 język obcy” - jako przedmiot obowiązkowy w semestrze, w którym realizowany jest ostatni semestr lektoratu i przyporządkowanie mu 1 ECTS.
FINANSE I RACHUNKOWOŚĆ (I STOPIEŃ, FORMA STACJONARNA) Wprowadzenie do finansów i rachunkowości – zmiana liczby punktów ECTS z 1 na 2. FINANSE I RACHUNKOWOŚĆ (I STOPIEŃ, FORMA NIESTACJONARNA) Wprowadzenie do finansów i rachunkowości – zmiana liczby punktów ECTS z 1 na 2; przeniesienie realizacji przedmiotu Społeczna odpowiedzialność biznesu z semestru 3 na 2.
FINANSE I RACHUNKOWOŚĆ (II STOPIEŃ, FORMA STACJONARNA I NIESTACJONARNA) Przedmiot w języku obcym – zmiana liczby punktów ECTS z 2 na 3</t>
  </si>
  <si>
    <t>Na podstawie wniosków z monitoringu systemu jakości kształcenia stwierdzono, że koncepcja i cele kształcenia są zgodne ze strategią i dyscyplinami oraz zorientowane na potrzeby otoczenia społeczno-gospodarczego, w tym w szczególności zawodowego rynku pracy. 
Koncepcja i cele kształcenia są powiązane z działalnością naukową prowadzoną w Katedrach Instytutu Ekonomii i Finansów oraz Instytucie Zarządzania współpracujących z Wydziałem Ekonomicznym. Pracownicy naukowo – dydaktyczni realizują zajęcia z zakresu zainteresowań naukowych oraz nabywają wiedzę praktyczną poprzez staże w przedsiębiorstwach oraz wykorzystywanie nowoczesnych baz danych do prowadzenia zajęć (Eikon Thomson Reuters - Refinitiv, Eikon Datastrem, Emis, EMIS).</t>
  </si>
  <si>
    <t xml:space="preserve">Na podstawie wniosków z monitoringu systemu jakości kształcenia stwierdzono, że koncepcja i cele kształcenia są zgodne ze strategią i dyscyplinami oraz zorientowane na potrzeby otoczenia społeczno-gospodarczego, w tym w szczególności zawodowego rynku pracy. 
Koncepcja i cele kształcenia są powiązane z działalnością naukową prowadzoną w Katedrach Instytutu Ekonomii i Finansów oraz Instytucie Zarządzania współpracujących z Wydziałem Ekonomicznym. Pracownicy naukowo – dydaktyczni realizują zajęcia z zakresu zainteresowań naukowych oraz nabywają wiedzę praktyczną poprzez staże w przedsiębiorstwach oraz wykorzystywanie nowoczesnych baz danych do prowadzenia zajęć. </t>
  </si>
  <si>
    <t>Na podstawie wniosków z monitoringu systemu jakości kształcenia stwierdzono, że koncepcja i cele kształcenia są zgodne ze strategią i dyscyplinami oraz zorientowane na potrzeby otoczenia społeczno-gospodarczego, w tym w szczególności zawodowego rynku pracy. 
Koncepcja i cele kształcenia są powiązane z działalnością naukową prowadzoną w Katedrach Instytutu Ekonomii i Finansów oraz Instytucie Zarządzania współpracujących z Wydziałem Ekonomicznym. Pracownicy naukowo – dydaktyczni realizują zajęcia z zakresu zainteresowań naukowych oraz nabywają wiedzę praktyczną poprzez staże w przedsiębiorstwach oraz wykorzystywanie nowoczesnych baz danych do prowadzenia zajęć</t>
  </si>
  <si>
    <t>Okresowo (raz w roku akademickim) weryfikowane są wyniki anonimowych ankiet studenckich, w których oceniane są zarówno zajęcia, jak i wykładowcy. Studenci mogą również zgłaszać uwagi dotyczące działalności Wydziału oraz zajęć poprzez „OKNO JAKOŚCI” dostępne na stronie Wydziału Ekonomicznego. Zgłaszane uwagi mają charakter anonimowy i są rozpatrywane na bieżąco. W związku z koniecznością dostosowania programów studiów w zakresie zajęć z języków obcych na całej Uczelni (wytyczne Biura Doskonałości Dydaktycznej oraz Prorektora ds. dydaktyki) od roku akademickiego 2023/2024, na Wydziale Ekonomicznym zostały wprowadzone niezbędne zmiany. Dostosowanie programów studiów w zakresie liczby semestrów, godzin zajęć i ECTS z języków na poszczególnych poziomach i formach studiów.
Wprowadzenie do planów okresowych studiów stacjonarnych i niestacjonarnych pierwszego stopnia dodatkowego obiektu pn. „Potwierdzenie B2 język obcy” - jako przedmiot obowiązkowy w semestrze, w którym realizowany jest ostatni semestr lektoratu i przyporządkowanie mu 1 ECTS.
LOGISTYKA (I STOPIEŃ, FORMA STACJONARNA) Podstawy logistyki – zmiana liczby punktów ECTS z 5 na 6; Logistyka zaopatrzenia – przeniesienie realizacji przedmiotu z semestru 3 na 4; Zarządzanie produkcją i usługami – przeniesienie realizacji przedmiotu z semestru 4 na 3. 
LOGISTYKA (I STOPIEŃ, FORMA NIESTACJONARNA) Podstawy logistyki – zmiana liczby punktów ECTS z 5 na 6; przeniesienie realizacji przedmiotu Prawo w logistyce z semestru 3 na 2; Logistyka zaopatrzenia – przeniesienie realizacji przedmiotu z semestru 3 na 4; Zarządzanie produkcją i usługami – przeniesienie realizacji przedmiotu z semestru 4 na 3.
LOGISTYKA (II STOPIEŃ, FORMA STACJONARNA I NIESTACJONARNA) Przedmiot w języku obcym – zmiana liczby punktów ECTS z 2 na 3</t>
  </si>
  <si>
    <t>Okresowo (raz w roku akademickim) weryfikowane są wyniki anonimowych ankiet studenckich, w których oceniane są zarówno zajęcia, jak i wykładowcy. Studenci mogą również zgłaszać uwagi dotyczące działalności Wydziału oraz zajęć poprzez „OKNO JAKOŚCI” dostępne na stronie Wydziału Ekonomicznego. Zgłaszane uwagi mają charakter anonimowy i są rozpatrywane na bieżąco. W związku z koniecznością dostosowania programów studiów w zakresie zajęć z języków obcych na całej Uczelni (wytyczne Biura Doskonałości Dydaktycznej oraz Prorektora ds. dydaktyki) od roku akademickiego 2023/2024, na Wydziale Ekonomicznym zostały wprowadzone niezbędne zmiany. Dostosowanie programów studiów w zakresie liczby semestrów, godzin zajęć i ECTS z języków na poszczególnych poziomach i formach studiów.
Wprowadzenie do planów okresowych studiów stacjonarnych i niestacjonarnych pierwszego stopnia dodatkowego obiektu pn. „Potwierdzenie B2 język obcy” - jako przedmiot obowiązkowy w semestrze, w którym realizowany jest ostatni semestr lektoratu i przyporządkowanie mu 1 ECTS.
TURYSTYKA I REKREACJA (I STOPIEŃ, FORMA STACJONARNA) Technologie informacyjne i systemy rezerwacyjne – zmiana liczby punktów ECTS z 3 na 4, 15h wykłady + 30h laboratoria; Zarządzanie ryzykiem w działalności turystycznej – zmiana liczby punktów ECTS z 4 na 5; Przedsiębiorczość – zmiana liczby punktów ECTS z 3 na 4. 
TURYSTYKA I REKREACJA (I STOPIEŃ, FORMA NIESTACJONARNA) Ekonomika turystyki i rekreacji – przeniesienie realizacji przedmiotu z semestru 3 na 2; Technologie informacyjne i systemy rezerwacyjne – zmiana liczby punktów ECTS z 3 na 4, 8h wykłady + 16h laboratoria; Zarządzanie ryzykiem w działalności turystycznej – zmiana liczby punktów ECTS z 4 na 5; Przedsiębiorczość – zmiana liczby punktów ECTS z 3 na 4.
TURYSTYKA I REKREACJA (II STOPIEŃ, FORMA STACJONARNA I NIESTACJONARNA) Przedmiot w języku obcym – zmiana liczby punktów ECTS z 2 na 3</t>
  </si>
  <si>
    <t>Okresowo (raz w roku akademickim) weryfikowane są wyniki anonimowych ankiet studenckich, w których oceniane są zarówno zajęcia, jak i wykładowcy. Studenci mogą również zgłaszać uwagi dotyczące działalności Wydziału oraz zajęć poprzez „OKNO JAKOŚCI” dostępne na stronie Wydziału Ekonomicznego. Zgłaszane uwagi mają charakter anonimowy i są rozpatrywane na bieżąco. W związku z koniecznością dostosowania programów studiów w zakresie zajęć z języków obcych na całej Uczelni (wytyczne Biura Doskonałości Dydaktycznej oraz Prorektora ds. dydaktyki) od roku akademickiego 2023/2024, na Wydziale Ekonomicznym zostały wprowadzone niezbędne zmiany. Dostosowanie programów studiów w zakresie liczby semestrów, godzin zajęć i ECTS z języków na poszczególnych poziomach i formach studiów.
Wprowadzenie do planów okresowych studiów stacjonarnych i niestacjonarnych pierwszego stopnia dodatkowego obiektu pn. „Potwierdzenie B2 język obcy” - jako przedmiot obowiązkowy w semestrze, w którym realizowany jest ostatni semestr lektoratu i przyporządkowanie mu 1 ECTS.
ZARZĄDZANIE (I STOPIEŃ, FORMA STACJONARNA) 
Wprowadzenie do zarządzania – zmiana liczby punktów ECTS z 1 na 2. 
ZARZĄDZANIE (I STOPIEŃ, FORMA NIESTACJONARNA) 
Wprowadzenie do zarządzania – zmiana liczby punktów ECTS z 1 na 2; przeniesienie realizacji przedmiotu Zarządzanie zasobami ludzkimi z semestru 3 na 2. 
ZARZĄDZANIE (II STOPIEŃ, FORMA STACJONARNA I NIESTACJONARNA) Przedmiot w języku obcym – zmiana liczby punktów ECTS z 2 na 3.</t>
  </si>
  <si>
    <t xml:space="preserve">Treści programów studiów, jak również wszystkie sylabusy przedmiotów realizowanych na tym kierunku podlegały pełnej weryfikacji przez wykładowców, Dziekanów oraz Koordynatora ds. Jakości Kształcenia przy wdrażaniu programu sylabus. Koordynatorzy uaktualnili treści, bibliografie – formy zaliczenia. Zidentyfikowano konieczność doskonalenia treści programowych poprzez analizę przedmiotów do wyboru tak aby oferta dydaktyczna na dany  semestr była dla studentów jak najbardziej atrakcyjna – dostosowana do aktualnych trendów na rynku pracy. </t>
  </si>
  <si>
    <t>Harmonogram zajęć dydaktycznych umożliwia Studentom osiągnięcie zamierzonych efektów uczenia się. Ponadto Studenci studiów stacjonarnych jak i niestacjonarnych zgłaszali chęć dodania większej ilości zajęć zdalnych w organizacji zajęć.</t>
  </si>
  <si>
    <t>Na podstawie opinii studentów część przedmiotów wykładowych oraz przedmiotów z puli przedmiotów do wyboru będą realizowane w formie zdalnej dla programów studiów od 2023/2024. Pozwoli to na lepszą organizację zajęć dzięki mniejszemu obłożeniu sal dydaktycznych.</t>
  </si>
  <si>
    <t>Na podstawie wniosków z monitoringu systemu jakości kształcenia stwierdzono, że metody kształcenia są zorientowane na Studenta i dobierane są poprzez wykorzystanie różnorodnych form i metod kształcenia.
Metody kształcenia motywują Studentów do zaangażowania w proces uczenia się oraz umożliwiają im osiąganie efektów uczenia się, a także umożliwiają przygotowanie Studenta do prowadzenia działalności naukowej, bądź udziale w tej działalności.</t>
  </si>
  <si>
    <t>Dobrymi praktykami w zakresie jakości kształcenia jest bieżące gromadzenie opinii nauczycieli oraz studentów, co pozwala na sprawniejszą organizację zajęć. Zajęcia dydaktyczne prowadzone są przez profesorów wizytujących z międzynarodowych ośrodków badawczych, którzy przedstawiają swoje wyniki badań oraz inne formy metod kształcenia.</t>
  </si>
  <si>
    <t>Większość przedmiotów obowiązkowych odbywa się w wymiarze 15 h wykładów oraz 30 h ćwiczeń, natomiast przedmioty „do wyboru” 20 h wykładów i 10 h ćwiczeń, co umożliwia zdobywanie przez Studenta zarówno wiedzy praktycznej, jak i teoretycznej. Studenci korzystają z platformy Ms Teams oraz moodle z dodatkowymi aplikacjami. Ponadto, Studenci korzystają z baz danych udostępnianych przez bibliotekę SGGW oraz mają dostęp do oprogramowania STATISTICA, SPSS IMAGO oraz innych umożliwiających przeprowadzenie badań (webowa wersja Microsoft). Ponadto, Studenci mają dostęp do międzynarodowych baz danych artykułów naukowych oraz książek dydaktycznych, co umożliwia im zapoznanie się z wynikami prac badawczych w ujęciu międzynarodowym.
Zajęcia dydaktyczne prowadzone są przez profesorów wizytujących z międzynarodowych ośrodków badawczych, którzy przedstawiają swoje wyniki badań oraz a studenci zapoznają się z metodami kształcenia wykorzystywanych na innych uczelniach.</t>
  </si>
  <si>
    <t>Na podstawie wniosków z monitoringu systemu jakości kształcenia ustalono, że organizacja, nadzór, realizacja, infrastruktura oraz kompetencje koordynatorów praktyk zapewniają osiąganie przez Studentów efektów uczenia się.
Praktykami zajmuje się Opiekun praktyk na Wydziale wraz z wyznaczonymi osobami. 
Praktyki na kierunku Ekonomia odbywają się zgodnie z dyscypliną ekonomia i finanse, głównie w podmiotach usługowo-handlowych oraz biurach rachunkowo-podatkowych. 
Wydział Ekonomiczny współpracuje z wieloma podmiotami gospodarczymi, w których studenci kierunki Ekonomia odbywają praktyki zawodowe.</t>
  </si>
  <si>
    <t>Studenci na początku semestru tj. najczęściej w lutym spotykają się z Koordynatorem ds. Praktyk w celu poznania merytorycznych i formalnych zasad odbywania praktyki zawodowej zapisanych w Regulaminie studenckich praktyk zawodowych. Ponadto informowani są o potencjalnych miejscach, w których możliwe jest odbycie praktyki oraz dobrych praktykach związanych z jej realizacją. Koordynator ds. Praktyk, przez cały semestr pełni dyżur raz w tygodniu. Informacje dotyczące praktyk są dodatkowo umieszczane na grupie Ms Teams.</t>
  </si>
  <si>
    <t>Organizacja procesu kształcenia regulowana jest przez coroczne Zarządzenie Rektora dotyczące organizacji roku akademickiego, które ustala ramowy czas trwania poszczególnych semestrów i terminy sesji egzaminacyjnych, a także terminy przerw międzysemestralnych.
Rozkład godzinowy zajęć umożliwia osiąganie zamierzonych efektów uczenia się. Organizacja procesu nauczania wiąże się z utrzymywaniem wyboru przedmiotów ogólnych i kierunków, a także zajęć z języka obcego.</t>
  </si>
  <si>
    <t>Organizacja procesu nauczania uwarunkowana jest formą studiów. Na studiach niestacjonarnych wiąże się ona z realizacją zajęć w ramach danego semestru na 7 zjazdach. Studenci niestacjonarni mają możliwość uczestnictwa w zajęciach w piątek wieczorem w formie zdalnej. Na studiach stacjonarnych zajęcia w semestrze realizowane są ale przez 15 tyg. albo w I lub II połowie semestru. Wydział dąży do zwiększania zajęć realizowanych w laboratoriach komputerowych.</t>
  </si>
  <si>
    <t>Na podstawie wniosków z monitoringu systemu jakości kształcenia ustalono, że organizacja, nadzór, realizacja, infrastruktura oraz kompetencje koordynatorów praktyk zapewniają osiąganie przez Studentów efektów uczenia się.
Praktykami na kierunku Finanse i rachunkowość zajmuje się Opiekun praktyk na Wydziale wraz z wyznaczonymi osobami. 
Praktyki na kierunku Finanse i rachunkowość odbywają się w przedsiębiorstwach niefinansowych i instytucjach finansowych zgodnie z dyscypliną ekonomia i finanse. 
Wydział Ekonomiczny współpracuje z wieloma podmiotami gospodarczymi, w których studenci finansów i rachunkowości odbywają praktyki zawodowe.</t>
  </si>
  <si>
    <t>Na podstawie wniosków z monitoringu systemu jakości kształcenia ustalono, że organizacja, nadzór, realizacja, infrastruktura oraz kompetencje koordynatorów praktyk zapewniają osiąganie przez Studentów efektów uczenia się.
Praktykami na kierunku Logistyka zajmuje się Opiekun praktyk na Wydziale wraz z wyznaczonymi osobami. 
Praktyki na kierunku Logistyka odbywają się zgodnie z dyscyplinami ekonomia i finanse oraz nauki o zarządzaniu i jakości, w działach logistycznych przedsiębiorstw transportowych (50%).
Wydział Ekonomiczny współpracuje z wieloma podmiotami gospodarczymi, w których studenci logistyki odbywają praktyki zawodowe.</t>
  </si>
  <si>
    <t>Na podstawie wniosków z monitoringu systemu jakości kształcenia ustalono, że organizacja, nadzór, realizacja, infrastruktura oraz kompetencje koordynatorów praktyk zapewniają osiąganie przez Studentów efektów uczenia się.
Praktykami na kierunku Turystyka i rekreacja zajmuje się Opiekun praktyk na Wydziale wraz z wyznaczonymi osobami. 
Praktyki na kierunku Turystyka i rekreacja a odbywają się zgodnie z dyscyplinami ekonomia i finanse oraz nauki o zarządzaniu i jakości, w przedsiębiorstwach usługowych (50%) i biurach podróży (33%).
Wydział Ekonomiczny współpracuje z wieloma podmiotami gospodarczymi, w których studenci odbywają praktyki zawodowe.</t>
  </si>
  <si>
    <t>Na podstawie wniosków z monitoringu systemu jakości kształcenia ustalono, że organizacja, nadzór, realizacja, infrastruktura oraz kompetencje koordynatorów praktyk zapewniają osiąganie przez Studentów efektów uczenia się.
Praktykami na kierunku Zarządzanie zajmuje się Opiekun praktyk na Wydziale wraz z wyznaczonymi osobami. 
Praktyki na kierunku Zarządzanie odbywają się m.in. w przedsiębiorstwach niefinansowych i finansowych, głównie w przedsiębiorstwach handlowo-usługowych. Dobór miejsc praktyk podlega weryfikacji.</t>
  </si>
  <si>
    <t>Uczelnia stosuje formalnie przyjęte i opublikowane, spójne i przejrzyste warunki przyjęcia kandydatów na studia, umożliwiające właściwy dobór kandydatów; spójne i przejrzyste zasady progresji studentów i zaliczania poszczególnych semestrów i lat studiów, w tym dyplomowania, uznawania efektów i okresów uczenia się oraz kwalifikacji uzyskanych w szkolnictwie wyższym.</t>
  </si>
  <si>
    <t>W 2023 r. Uczelnia wdrożyła system Sylabus który w sposób bardziej wizualnie przystępny prezentuje program studiów. Ponadto Uczelnia korzysta z systemu IRKa który pozwala na umieszczenie wszystkich informacji o rekrutacji w jednym miejscu.</t>
  </si>
  <si>
    <t>System weryfikacji efektów uczenia się umożliwia monitorowanie postępów w uczeniu się oraz rzetelną ocenę ich osiągania przez studentów. 
Metody stosowane do weryfikacji efektów uczenia się są zorientowane na studenta oraz motywują go do aktywnego udziału w procesie dydaktycznym. 
Na podstawie wniosków z analizy formularzy WEU stwierdzono, że studenci osiągnęli zakładane efekty uczenia się na poszczególnych przedmiotach.</t>
  </si>
  <si>
    <t>W tym roku akademickim dokonano monitoring wypłacalności ankiet WEU. Po zakończeniu każdego semestru, koordynator zajęć jest zobowiązany do weryfikacji efektów uczenia się poprzez system eHMS, w którym wypełniane są tzw. WEU (formularze weryfikacji efektów uczenia się). 
Wypełnione formularze zawierają sugestie co do zmiany sposobu prowadzenia zajęć, organizacji, rozkładu ocen i procesu egzaminowania. 
WEU są następnie weryfikowane przez zespół roboczy ds. jakości kształcenia WE, a następnie Dziekanów i Rady Programowe.</t>
  </si>
  <si>
    <t>Po zakończeniu każdego roku akademickiego Dziekan oraz Koordynator ds. jakości kształcenia powołują zespół do weryfikacji jakości prac dyplomowych. Analizowane jest 10% prac bronionych. Na podstawie przeprowadzonej weryfikacji prac dyplomowych stwierdzono, że wszystkie oceniane prace były tematycznie zgodne z kierunkiem studiów.
Komisja weryfikująca prace nie stwierdziła uchybień i błędów w ocenie prac przez promotorów i recenzentów tzn., jeżeli praca była oceniona słabo lub średnio lub bardzo dobrze, to jej poziom merytoryczny i edycyjny odzwierciedlał te oceny.
Zidentyfikowanym problemem jest terminowość obrony prac, szczególnie na studiach 2 stopnia.</t>
  </si>
  <si>
    <t>Wśród rekomendacji dla recenzentów wskazać można konieczność bardziej szczegółowego uwzględnienia uchybień pracy, które mają wpływ na ocenę końcową recenzji. Celem poprawy jakości recenzji rekomenduje się rozbudowanie oceny merytorycznej pracy dyplomowej. Ponadto od roku akademickiego 2021/2022 studenci mają dostęp do elektronicznej wersji recenzji prac przed obroną w systemie eHMS. Od roku akademickiego 2023/2024 prace etapowe tak jak prace dyplomowe mogą być sprawdzane w systemie JSA. Wyzwaniem w zakresie „etyki” przygotowywania tych prac jest wykorzystywanie narzędzi AI.</t>
  </si>
  <si>
    <t xml:space="preserve">Dobrą praktyka w zakresie procesu dyplomowania jest aktualizacja bieżących zagadnień osób prowadzących seminarium, potencjalnych promotorów a także prezentacja dorobku naukowego podczas proseminarium. </t>
  </si>
  <si>
    <t>Na podstawie wniosków z monitoringu systemu jakości kształcenia stwierdzono zgodność prowadzonych zajęć z działalnością naukową pracowników według ich kompetencji i doświadczenia. Oceny tej dokonują Dyrektorzy Instytutów, a wyniki przekazują na spotkaniu Rad Programowych WE.</t>
  </si>
  <si>
    <t>Zgodnie z opracowaną procedurą Dziekan zgłasza roczne zapotrzebowanie na obsadę dydaktyczną zgodnie z treściami kształcenia dla kierunku i efektami uczenia dla poszczególnych przedmiotów/modułów do Dyrektorów Instytutów. Koordynowanie realizacji obowiązków dydaktycznych przez pracowników Instytutów jest w kompetencji Zastępcy Dyrektora lub Dyrektora. O ostatecznym kształcie zaproponowanej obsady dydaktycznej decyduje Dziekan. Pracownicy Instytutów delegowani do realizacji określonych przedmiotów muszą posiadać odpowiedni udokumentowany dorobek naukowy/dydaktyczny, projektowy, konferencyjny.</t>
  </si>
  <si>
    <t>Polityka rozwoju kadry prowadzącej proces kształcenia uwzględnia potrzeby dydaktyczne w powiązaniu z kierunkami badań naukowych realizowanych przez pracowników. Liczba prowadzących zajęcia dydaktyczne w ocenie zarządzających Instytutami jest odpowiednia do liczby studentów. Zarówno IEiF jak i IŻ na bieżąco rozpisują konkursy celem zatrudnienia pracowników naukowo-dydaktycznych.</t>
  </si>
  <si>
    <t>Na każdym semestrze realizowane są hospitacji zajęć dydaktycznych. Ponadto, dokonywana jest ocena zajęć dydaktycznych w ramach ankiet studenckich, które są analizowane przez Koordynatora ds. Jakości oraz Dziekana i Prodziekanów WE. Wszelkie nieprawidłowości zajęć są zgłaszane przez okno jakości lub bezpośrednio do opiekuna roku lub dedykowanego Prodziekana.</t>
  </si>
  <si>
    <t>Za dobrą praktykę w zakresie jakości kształcenia w analizowanym obszarze można uznać dbanie o właściwy dobór kadry dydaktycznej, posiadającej udokumentowany dorobek naukowy w zakresie nauczanych przedmiotów. Dobrą praktyką jest prezentowanie dodatkowo zbiorczych wyników ocen studentów na Radach Dyscyplin IEiF oraz IZ.</t>
  </si>
  <si>
    <t>Na podstawie wniosków z monitoringu systemu jakości kształcenia stwierdzono, że dydaktyczna i socjalna infrastruktura spełnia wymogi wysokiej jakości kształcenia.
Infrastruktura i zasoby dydaktyczne podlegają corocznemu przeglądowi. Podczas przeglądu zasobów ocenia się ich dostosowanie do potrzeb studentów z niepełnosprawnością oraz możliwości realizacji zajęć przy wykorzystaniu nowych technik nauczania.</t>
  </si>
  <si>
    <t>Corocznie uzupełniane są zasoby biblioteczne SGGW w Warszawie związane z realizacją zajęć dydaktycznych na Wydziale Ekonomicznym które są zgłaszane przez prowadzących zajęcia.
Wydział podejmuje działania celem zwiększenia zasobów informacyjnych i edukacyjnych.
W ramach procesu doskonalenia zasobów prowadzone są systematyczne działania modernizacyjne zaplecza dydaktycznego i lokalowego (remonty sal, wymiana stołów, wymiana krzeseł, wymiana komputerów, wymiana rzutników, a także zakup licencji na oprogramowanie komputerowe do realizacji zajęć).</t>
  </si>
  <si>
    <t>Za dobre praktyki w tym zakresie oceny infrastruktury może uznać stały monitoring potrzeb edukacyjnych realizowany przez stały kontakt z samorządem studentów oraz pracownikami IEiF oraz IZ.</t>
  </si>
  <si>
    <t>Infrastruktura dydaktyczna, naukowa, biblioteczna i informatyczna, wyposażenie techniczne pomieszczeń, środki i pomoce dydaktyczne, zasoby biblioteczne, informacyjne, edukacyjne jest weryfikowane podczas rozmów z pracownikami naukowo-dydaktycznymi jak i Samorządem Studentów WE SGGW w Warszawie.</t>
  </si>
  <si>
    <t>Dziekan Wydziału Ekonomicznego i Dyrektorzy Instytutu Ekonomii i Finansów oraz Instytutu Zarządzania, których pracownicy w większości prowadzą zajęcia na Wydziale Ekonomicznym, podejmują działania celem poprawy infrastruktury dydaktycznej, naukowej, bibliotecznej i informatycznej. W każdym roku na Wydziale dokonwane są inwestycji w infrasturkturę dydaktyczną.</t>
  </si>
  <si>
    <t>Na podstawie rozmów z pracodawcami stwierdzono, że programy kształcenia są spójne z wymaganiami rynku pracy.
Przeprowadzone liczne konsultacje ws. programów studiów dotyczyły realizowanych zmian programowych, które dotyczyły zmian związanych z organizacją zajęć lektoratu języka obcego. 
Na Wydziale Ekonomicznym niektóre zajęcia są prowadzone przez osoby posiadające doświadczenie praktyczne poprzez współprowadzenie warsztatów oraz wykładów.</t>
  </si>
  <si>
    <t>W roku akademickim 2022/2023 kontynuowano gromadzenie informacji o przeprowadzonych zajęciach realizowanych przy współpracy praktykami poprzez ankietę MS Teams.
Zmiany w programach studiów są konsultowane z Radą Interesariuszy WE SGGW. Ponadto przedstawiciele praktyki są członkami Rad Programowych, co pozwala na uzyskiwanie bieżących informacji o potencjalnych zmianach programowych. Taką możliwość na Wydziale Ekonomicznym daje realizacja grupy przedmiotów do wyboru.
W 2023 r. podjęto pracę na stworzeniem ankiety/arkusza oceny współpracy z przedstawicielami otoczenia społeczno-gospodarczego.</t>
  </si>
  <si>
    <t xml:space="preserve">Relacje z otoczeniem biznesowym są konsultowane ze studentami, a wyniki tych ocen są omawiane są na Radzie Programowej WE. 
Współpraca z otoczeniem gospodarczym ma często charakter niesformalizowany, np. dyskusje z przedstawicielami przedsiębiorstw podczas konferencji i uroczystości wydziałowych, a także ze studentami studiów niestacjonarnych i podyplomowych. 
Intensyfikacja działań Władz Wydziału Ekonomicznego SGGW powinna wiązać się z położeniem większego nacisku na sformalizowanie współpracy z danymi podmiotami otoczenia gospodarczego.
Oferta dydaktyczna uczelni w coraz większym stopniu jest postrzegana jako usługa rynkowa podlegająca zarówno w porównywaniu z ofertami konkurencyjnymi jak i krytycznej ocenie potencjalnych kandydatów oraz studentów, co odzwierciedlają wysokie pozycji kierunków WE w rankingach.
</t>
  </si>
  <si>
    <t xml:space="preserve">W roku akademickim 2022/2023 Wydział Ekonomiczny kontynuował pracę nad tworzeniem silniejszej więzi z praktyką gospodarczą w procesie kształcenia studentów. 
Na Wydziale Ekonomicznym SGGW powołano następujący Zespół Interesariuszy zewnętrznych w kadencji 2021-2024 w skład, którego wchodzi 40 przedstawicieli biznesu na koniec 09.2023 (30 w 09.2022 r.).
Wydział Ekonomiczny SGGW na dzień 01.10.2023 r. ma podpisanych 86 umów porozumienia o współpracy. W roku akademickim 2012/2023 podpisano 1 umowę z Zakładem Ubezpieczeń Społecznych
Wydział Ekonomiczny we współpracy z IEiF oraz IZ dąży się do rozwoju współpracy z interesariuszami zewnętrznymi poprzez aktywne dążenie do zachowania najwyższej jakości działań, poprzez tworzenie wspólnych inicjatyw w zakresie praktyk studenckich, uczestnictwa przedsiębiorstw w konferencja studenckich oraz konferencjach naukowych. </t>
  </si>
  <si>
    <t>Zwiększenie zaangażowania interesariuszy zewnętrznych poprzez rozbudowę Zespołu Interesariuszy Zewnętrznych na WE.</t>
  </si>
  <si>
    <t>Na podstawie wniosków z rozmów ze studentami zwiększono możliwości praktycznego posługiwania się fachowym j. angielskim organizując zajęcia w j. angielskim prowadzone przez profesorów wizytujących. Ponadto w zmienionych programach nauczania uwzględniono realizację dodatkowych zajęć w języku angielskim (15h wykładów).
Na Wydziale Ekonomicznym oraz w Instytucie Ekonomii i Finansów, a także Instytucie Zarządzania prowadzona jest aktywna współpraca z ośrodkami zagranicznymi w obszarze naukowym, jak i dydaktycznym. W tym uczestnictwo w programach wymiany studentów w ramach programów Erasmus, Ceepus oraz Eureca. W roku akademickim 2022/2023 – wyjechało na wymianę 36 studentów.</t>
  </si>
  <si>
    <t>W roku akademickim 2022/2023 władze Instytutu Ekonomii i Finansów oraz Instytutu Zarządzania gościły przedstawicieli uczelni zagranicznych o statucie profesorów wizytujących. 
Pracownicy naukowo-dydaktyczni, a także doktoranci korzystali z programu: Własny Fundusz Stypendialny SGGW, a także programów: Erasmus, Ceepus oraz Eureca.
Aby zwiększyć zakres umiędzynarodowienia przyjęto możliwość zapisywania się na zajęcia realizowane w języku angielskim studentów z Erasmusa.</t>
  </si>
  <si>
    <t>Dobrą praktyką jest możliwość wyboru przez studentów Erasmus przedmiotów realizowanych dla danego programu studiów w języku angielskim. Dobrą praktyką jest również organizacja zajęć z profesorem wizytującym, dzięki na stale włączonym w program studiów przedmiocie w języki angielskim.</t>
  </si>
  <si>
    <t>Studenci na bieżąco są informowaniu o możliwości wyjazdów zagranicznych poprzez stronę Wydziału oraz Uczelni w ramach programu Erasmus+.</t>
  </si>
  <si>
    <t xml:space="preserve">Studenci na bieżąco są informowani o rozpoczynającym się naborze, o jego zasadach (wraz z ofertą miejsc w uczelniach zagranicznych dostępnych dla studentów Wydziału) przesyłane są przez Biuro Współpracy Międzynarodowej do Wydziałowych Koordynatorów ds. wymiany studentów). Bieżące informacje o możliwościach wyjazdu czy uczestnictwie w kursach Szkół Letnich są udostępniane na stronie internetowej WE i Uczelni. </t>
  </si>
  <si>
    <t>Studenci kierunku korzystają z różnych form wsparcia: socjalnego, materialnego, edukacyjnego, doradczego, naukowego. Wsparcie oferowane studentom ma charakter stały i kompleksowy, jest udzielane systematycznie i adekwatnie do potrzeb wynikających z realizacji programu studiów oraz osiąganych efektów, a niektóre jego formy są formą wsparcia przy wchodzeniu absolwentów na rynek pracy. Dostęp do wsparcia jest powszechny, a zasady jego udzielenia mają charakter ogólnouczelniany, są przejrzyste i bezstronne.
Studenci Wydziału Ekonomicznego posiadają możliwość działania w organizacjach wydziałowych jak i ogólnouczelnianych dających szerokie pole do rozwoju zainteresowań i pasji, np. Samorząd studentów, zajęcia dodatkowe, AZS.</t>
  </si>
  <si>
    <t>Zarówno na studiach I stopnia oraz na studiach II stopnia odbywają się spotkania z Prodziekanem, który informuje studentów o funkcjonującym na uczelni systemie wsparcia, ponadto taką rolę pełnią na bieżąco opiekunowie roku oraz dedykowani Koordynatorzy.
Samorząd Studentów WE organizacje szkolenia dla studentów rozpoczynających naukę na WE SGGW na początku roku akademickiego.
Ponadto, studenci mogą korzystać z pomocy psychologicznej w ramach rozwiązań zorganizowanych przez NZOZ SGGW, a pracownicy IEiF, IŻ jak i WE są na bieżąco szkoleni z zakresu zmieniających się potrzeb wsparcia studentów.</t>
  </si>
  <si>
    <t>W raz z rozwojem wykorzystania narzędzi Microsoft, na początku każdego semestru tworzone są grupy MS Teams dla zajęć wykładowych, laboratoryjnych i audytoryjnych..
Na stronie WE jest link do aktualizowanych co semestr dyżurów prowadzących zajęcia które mogę się odbywać stacjonarnie bądź zdalnie.
Problemy w zakresie wsparcia kształcenia są zgłaszane przez studentów bezpośrednio do władz dziekańskich, przez samorząd, przez okno jakości. Zgłaszane propozycje, problemy są omawiane z Samorządem Studentów WE.</t>
  </si>
  <si>
    <t xml:space="preserve">W roku akademickim 2022/2023 zwrócono szczególną uwagę na bieżące informowanie studentów o systemie wsparcia drogą elektroniczną oraz za pośrednictwem strony internetowej, MS Teams oraz Moodle.
Studenci mają dostęp do serii szkoleń online z obsługi platformy MS Teams.
Na podstawie zgłoszonego zapotrzebowania przez studentów przygotowano kącik socjalny wraz z mięsem wypoczynkowym. </t>
  </si>
  <si>
    <t>Dobrą praktyką jest bieżąca aktualizacja dyżurów na stronie WE przez pracowników naukowo-dydaktycznych oraz zamieszczanie informacje o dyżurze również w komentarzu aplikacji Ms Teams.</t>
  </si>
  <si>
    <t>W zakresie analizowanych 10 obszarów jakości kształcenia na WE nie stwierdzono „niskiej” ich skuteczności w roku akademickim 2022/2023</t>
  </si>
  <si>
    <t>Na stronie internetowej Wydziału i w mediach społecznościowych zamieszczane były informacje dostępne dla studentów dotyczące konferencji, seminariów, szkoleń, profesorów wizytujących, współpracy z praktyką oraz organizacji zajęć.
Na Wydziale Ekonomicznym prowadzony jest okresowy przegląd i aktualizacja stron internetowych Wydziału, w tym materiałów informacyjnych dla studentów.
W roku akademickim 2022/2023 przeprowadzono ankietę oceny obsługi technicznej i administracyjnej w ramach której umieszczono punkty dotyczące oceny strony internetowej WE SGGW. W badaniu wzięło udział 130 osób.</t>
  </si>
  <si>
    <t>Na bazie analiz danych ankietowych podjęto decyzje o zmianie formatu publikacji planów zajęć – format pdf., także potrzebę publikacji planów z większym wyprzedzeniem.
Ponadto podjęto decyzję o promocji dobrych praktyk w zakresie publikacji danych dotyczących dyżurów.
Zmiany sposobu wyboru seminariów – różne kierunku o innych godzinach st. 1. na sem. 5 i 6 oraz st. 2. na sem.4</t>
  </si>
  <si>
    <t>W systemie eHMS student ma dostęp do swoich ocen końcowych i cząstkowych z przedmiotów. 
Na wydziałowej stronie internetowej oraz w zakładce dedykowanej jakości kształcenia zamieszczane są informacje dotyczące WSZiDJK oraz procedur działania.
Informacje o sylabusach i programie są prezentowane w programie sylabus.</t>
  </si>
  <si>
    <t>Za dobre praktyki w zakresie jakości kształcenia na kierunku w analizowanym obszarze można uznać dbałość władz Wydziału o stałe podnoszenie jakości i dostępności do informacji  - świadczą o tym stałe prace prowadzone nad strukturą strony WE.</t>
  </si>
  <si>
    <t xml:space="preserve">Stosowane zasady projektowania i dokonywania zmian w programie studiów są zgodne ze stosownymi Rozporządzeniami Ministra Nauki i Szkolnictwa Wyższego, ustawą z dnia 22 grudnia 2015 r. o Zintegrowanym Systemie Kwalifikacji, Polską Ramą Kwalifikacji oraz uchwałami Senatu SGGW w sprawie wytycznych dla rad podstawowych jednostek organizacyjnych Szkoły Głównej Gospodarstwa Wiejskiego w Warszawie w zakresie projektowania programów kształcenia dla studiów pierwszego stopnia, drugiego stopnia. 
</t>
  </si>
  <si>
    <t>Na podstawie rozmów z przedstawicielami innych Wydziałów SGGW oraz innych uczelni przyrodniczych/ekonomicznych stwierdzono potrzebę szerszej wymiany doświadczeń, w szczególności w zakresie form współpracy z interesariuszami zewnętrznymi.</t>
  </si>
  <si>
    <t>Władze Dziekańskie WE kontynuowany procedurę dotyczącą prowadzenia zasad dokumentacji dla każdego przedmiotu w postaci teczek, zawierających sylabus, listę obecności i ocen studentów, dokumentację egzaminów (zaliczeń) (dla zajęć stacjonarnych i zdalnych).</t>
  </si>
  <si>
    <t xml:space="preserve">Uczestniczono w opracowaniu dobrych praktyk stosowanych na uczelniach krajowych i zagranicznych przygotowanego przez Pełnomocnika Rektora ds. Jakości Kształcenia. </t>
  </si>
  <si>
    <t>Dobrą praktyką jest stałe monitorowanie jakości kształcenia przez władze dziekańskie poprzez angażowanie wielu grup jej uczestników.</t>
  </si>
  <si>
    <t>Na WE odbywają się stale prace celem podnoszenie jakości i dostępności do informacji  - świadczą o tym stałe aktualizowana strona WE.
Od 202023/2024 informacje o programach i sylabusów są umieszczane w programie sylabus.</t>
  </si>
  <si>
    <t>Magdalena Mądra-Sawicka</t>
  </si>
  <si>
    <t>Marcin Ratajczak</t>
  </si>
  <si>
    <t>Koordynatorzy kierunkowi</t>
  </si>
  <si>
    <t>Raporty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</si>
</sst>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1"/>
      <color theme="1"/>
      <name val="Calibri"/>
      <family val="2"/>
      <scheme val="minor"/>
    </font>
    <font>
      <sz val="11"/>
      <color theme="1"/>
      <name val="Calibri"/>
      <family val="2"/>
      <scheme val="minor"/>
    </font>
    <font>
      <b/>
      <sz val="12"/>
      <color theme="1"/>
      <name val="Calibri Light"/>
      <family val="2"/>
      <charset val="238"/>
      <scheme val="major"/>
    </font>
    <font>
      <sz val="12"/>
      <color theme="1"/>
      <name val="Calibri Light"/>
      <family val="2"/>
      <charset val="238"/>
      <scheme val="major"/>
    </font>
    <font>
      <u/>
      <sz val="11"/>
      <color theme="10"/>
      <name val="Calibri"/>
      <family val="2"/>
      <scheme val="minor"/>
    </font>
    <font>
      <sz val="11"/>
      <color theme="1"/>
      <name val="SGGW Sans Medium"/>
      <family val="3"/>
    </font>
    <font>
      <sz val="12"/>
      <color theme="1"/>
      <name val="Calibri"/>
      <family val="2"/>
      <scheme val="minor"/>
    </font>
    <font>
      <sz val="14"/>
      <color theme="1"/>
      <name val="Calibri"/>
      <family val="2"/>
      <scheme val="minor"/>
    </font>
    <font>
      <sz val="8"/>
      <name val="Calibri"/>
      <family val="2"/>
      <scheme val="minor"/>
    </font>
    <font>
      <sz val="18"/>
      <color theme="1"/>
      <name val="Calibri"/>
      <family val="2"/>
      <scheme val="minor"/>
    </font>
    <font>
      <b/>
      <sz val="18"/>
      <color theme="1"/>
      <name val="SGGW Sans Medium"/>
      <family val="3"/>
    </font>
    <font>
      <sz val="18"/>
      <color theme="1"/>
      <name val="SGGW Sans Medium"/>
      <family val="3"/>
    </font>
    <font>
      <b/>
      <sz val="11"/>
      <color theme="1"/>
      <name val="Calibri"/>
      <family val="2"/>
      <charset val="238"/>
      <scheme val="minor"/>
    </font>
    <font>
      <b/>
      <sz val="14"/>
      <color theme="1"/>
      <name val="Calibri"/>
      <family val="2"/>
      <charset val="238"/>
      <scheme val="minor"/>
    </font>
    <font>
      <b/>
      <sz val="16"/>
      <color theme="1"/>
      <name val="Calibri"/>
      <family val="2"/>
      <charset val="238"/>
      <scheme val="minor"/>
    </font>
    <font>
      <sz val="12"/>
      <color theme="1"/>
      <name val="Calibri"/>
      <family val="2"/>
      <charset val="238"/>
      <scheme val="minor"/>
    </font>
    <font>
      <sz val="11"/>
      <color theme="0" tint="-0.249977111117893"/>
      <name val="Calibri"/>
      <family val="2"/>
      <scheme val="minor"/>
    </font>
    <font>
      <u/>
      <sz val="11"/>
      <color theme="10"/>
      <name val="SGGW Sans Medium"/>
      <family val="3"/>
    </font>
    <font>
      <sz val="12"/>
      <color theme="1"/>
      <name val="SGGW Sans Medium"/>
      <family val="3"/>
    </font>
    <font>
      <sz val="13"/>
      <color theme="1"/>
      <name val="SGGW Sans"/>
      <family val="3"/>
    </font>
    <font>
      <b/>
      <sz val="12"/>
      <color theme="1"/>
      <name val="SGGW Sans Medium"/>
      <family val="3"/>
    </font>
    <font>
      <sz val="14"/>
      <color theme="1"/>
      <name val="SGGW Sans Medium"/>
      <family val="3"/>
    </font>
    <font>
      <b/>
      <sz val="13"/>
      <color theme="1"/>
      <name val="SGGW Sans Medium"/>
      <family val="3"/>
    </font>
    <font>
      <sz val="12"/>
      <name val="Calibri Light"/>
      <family val="2"/>
      <charset val="238"/>
      <scheme val="major"/>
    </font>
    <font>
      <sz val="11"/>
      <color theme="0"/>
      <name val="Calibri"/>
      <family val="2"/>
      <scheme val="minor"/>
    </font>
    <font>
      <b/>
      <sz val="12"/>
      <color theme="1"/>
      <name val="Calibri"/>
      <family val="2"/>
      <charset val="238"/>
      <scheme val="minor"/>
    </font>
    <font>
      <b/>
      <sz val="14"/>
      <color theme="1"/>
      <name val="SGGW Sans Medium"/>
      <family val="3"/>
    </font>
    <font>
      <b/>
      <sz val="22"/>
      <color theme="1"/>
      <name val="SGGW Sans"/>
      <family val="3"/>
    </font>
    <font>
      <sz val="16"/>
      <color theme="1"/>
      <name val="SGGW Sans Medium"/>
      <family val="3"/>
    </font>
    <font>
      <sz val="11"/>
      <color theme="1"/>
      <name val="Times New Roman"/>
      <family val="1"/>
      <charset val="238"/>
    </font>
    <font>
      <i/>
      <sz val="7"/>
      <color theme="1"/>
      <name val="Times New Roman"/>
      <family val="1"/>
      <charset val="238"/>
    </font>
    <font>
      <sz val="9"/>
      <color indexed="81"/>
      <name val="Tahoma"/>
      <family val="2"/>
      <charset val="238"/>
    </font>
    <font>
      <b/>
      <sz val="9"/>
      <color indexed="81"/>
      <name val="Tahoma"/>
      <family val="2"/>
      <charset val="238"/>
    </font>
  </fonts>
  <fills count="10">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9" tint="0.59999389629810485"/>
        <bgColor indexed="64"/>
      </patternFill>
    </fill>
    <fill>
      <patternFill patternType="solid">
        <fgColor theme="4" tint="0.79998168889431442"/>
        <bgColor indexed="64"/>
      </patternFill>
    </fill>
    <fill>
      <patternFill patternType="solid">
        <fgColor rgb="FFF9F9F9"/>
        <bgColor indexed="64"/>
      </patternFill>
    </fill>
    <fill>
      <patternFill patternType="solid">
        <fgColor theme="7" tint="0.79998168889431442"/>
        <bgColor indexed="64"/>
      </patternFill>
    </fill>
  </fills>
  <borders count="17">
    <border>
      <left/>
      <right/>
      <top/>
      <bottom/>
      <diagonal/>
    </border>
    <border>
      <left/>
      <right style="thin">
        <color theme="0" tint="-0.499984740745262"/>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0" fontId="1" fillId="0" borderId="0"/>
  </cellStyleXfs>
  <cellXfs count="162">
    <xf numFmtId="0" fontId="0" fillId="0" borderId="0" xfId="0"/>
    <xf numFmtId="0" fontId="0" fillId="0" borderId="0" xfId="0" applyAlignment="1">
      <alignment horizontal="center" vertical="center"/>
    </xf>
    <xf numFmtId="0" fontId="0" fillId="0" borderId="1" xfId="0" applyBorder="1"/>
    <xf numFmtId="0" fontId="2" fillId="0" borderId="2" xfId="0" applyFont="1" applyBorder="1" applyAlignment="1">
      <alignment horizontal="center" vertical="center" wrapText="1"/>
    </xf>
    <xf numFmtId="0" fontId="3" fillId="0" borderId="2" xfId="0" applyFont="1" applyBorder="1" applyAlignment="1">
      <alignment horizontal="center" vertical="center" wrapText="1"/>
    </xf>
    <xf numFmtId="0" fontId="3" fillId="0" borderId="2" xfId="0" applyFont="1" applyBorder="1" applyAlignment="1">
      <alignment vertical="center" wrapText="1"/>
    </xf>
    <xf numFmtId="0" fontId="3" fillId="0" borderId="2" xfId="0" applyFont="1" applyBorder="1" applyAlignment="1">
      <alignment horizontal="left" vertical="center" wrapText="1"/>
    </xf>
    <xf numFmtId="0" fontId="0" fillId="0" borderId="2" xfId="0" applyBorder="1" applyAlignment="1">
      <alignment horizontal="center" vertical="center" wrapText="1"/>
    </xf>
    <xf numFmtId="0" fontId="4" fillId="0" borderId="2" xfId="1" applyBorder="1" applyAlignment="1">
      <alignment horizontal="center" vertical="center"/>
    </xf>
    <xf numFmtId="0" fontId="5" fillId="0" borderId="0" xfId="0" applyFont="1"/>
    <xf numFmtId="0" fontId="0" fillId="0" borderId="0" xfId="0" applyAlignment="1">
      <alignment vertical="center" wrapText="1"/>
    </xf>
    <xf numFmtId="49" fontId="0" fillId="0" borderId="0" xfId="0" applyNumberFormat="1" applyAlignment="1">
      <alignment vertical="center"/>
    </xf>
    <xf numFmtId="0" fontId="0" fillId="2" borderId="0" xfId="0" applyFill="1" applyAlignment="1">
      <alignment horizontal="center" vertical="center"/>
    </xf>
    <xf numFmtId="0" fontId="9" fillId="0" borderId="0" xfId="0" applyFont="1"/>
    <xf numFmtId="0" fontId="11" fillId="0" borderId="0" xfId="0" applyFont="1"/>
    <xf numFmtId="0" fontId="0" fillId="2" borderId="0" xfId="0" applyFill="1" applyAlignment="1">
      <alignment horizontal="center" vertical="center" wrapText="1"/>
    </xf>
    <xf numFmtId="49" fontId="0" fillId="2" borderId="0" xfId="0" applyNumberFormat="1" applyFill="1" applyAlignment="1">
      <alignment horizontal="center" vertical="center"/>
    </xf>
    <xf numFmtId="49" fontId="7" fillId="0" borderId="0" xfId="0" applyNumberFormat="1" applyFont="1" applyAlignment="1">
      <alignment vertical="center"/>
    </xf>
    <xf numFmtId="0" fontId="7" fillId="0" borderId="0" xfId="0" applyFont="1" applyAlignment="1">
      <alignment vertical="center" wrapText="1"/>
    </xf>
    <xf numFmtId="0" fontId="7" fillId="0" borderId="0" xfId="0" applyFont="1"/>
    <xf numFmtId="0" fontId="11" fillId="0" borderId="0" xfId="0" applyFont="1" applyAlignment="1">
      <alignment horizontal="center" vertical="center"/>
    </xf>
    <xf numFmtId="0" fontId="0" fillId="0" borderId="0" xfId="0" applyAlignment="1">
      <alignment wrapText="1"/>
    </xf>
    <xf numFmtId="0" fontId="0" fillId="0" borderId="0" xfId="0" applyAlignment="1">
      <alignment horizontal="center"/>
    </xf>
    <xf numFmtId="0" fontId="16" fillId="0" borderId="0" xfId="0" applyFont="1" applyAlignment="1">
      <alignment horizontal="center" vertical="center"/>
    </xf>
    <xf numFmtId="0" fontId="0" fillId="0" borderId="0" xfId="0" quotePrefix="1"/>
    <xf numFmtId="0" fontId="0" fillId="5" borderId="0" xfId="0" applyFill="1"/>
    <xf numFmtId="0" fontId="10" fillId="0" borderId="0" xfId="0" applyFont="1" applyAlignment="1">
      <alignment horizontal="center" vertical="center" wrapText="1"/>
    </xf>
    <xf numFmtId="0" fontId="23" fillId="0" borderId="2" xfId="0" applyFont="1" applyBorder="1" applyAlignment="1">
      <alignment horizontal="left" vertical="center" wrapText="1"/>
    </xf>
    <xf numFmtId="0" fontId="24" fillId="0" borderId="0" xfId="0" applyFont="1"/>
    <xf numFmtId="0" fontId="10" fillId="0" borderId="0" xfId="0" applyFont="1" applyAlignment="1">
      <alignment vertical="center" wrapText="1"/>
    </xf>
    <xf numFmtId="0" fontId="7" fillId="0" borderId="4" xfId="0" applyFont="1" applyBorder="1" applyAlignment="1">
      <alignment horizontal="center" vertical="center" textRotation="90"/>
    </xf>
    <xf numFmtId="49" fontId="0" fillId="2" borderId="4" xfId="0" applyNumberFormat="1" applyFill="1" applyBorder="1" applyAlignment="1">
      <alignment vertical="center"/>
    </xf>
    <xf numFmtId="0" fontId="7" fillId="2" borderId="4" xfId="0" applyFont="1" applyFill="1" applyBorder="1" applyAlignment="1">
      <alignment horizontal="center" vertical="center"/>
    </xf>
    <xf numFmtId="49" fontId="0" fillId="0" borderId="4" xfId="0" applyNumberFormat="1" applyBorder="1" applyAlignment="1">
      <alignment vertical="center"/>
    </xf>
    <xf numFmtId="0" fontId="6" fillId="0" borderId="4" xfId="0" applyFont="1" applyBorder="1" applyAlignment="1">
      <alignment horizontal="left" vertical="center" wrapText="1"/>
    </xf>
    <xf numFmtId="0" fontId="0" fillId="0" borderId="4" xfId="0" applyBorder="1" applyAlignment="1">
      <alignment vertical="center"/>
    </xf>
    <xf numFmtId="0" fontId="0" fillId="0" borderId="4" xfId="0" applyBorder="1" applyAlignment="1">
      <alignment horizontal="center" vertical="center"/>
    </xf>
    <xf numFmtId="0" fontId="0" fillId="0" borderId="4" xfId="0" applyBorder="1" applyAlignment="1">
      <alignment horizontal="left" vertical="center" wrapText="1"/>
    </xf>
    <xf numFmtId="0" fontId="0" fillId="0" borderId="4" xfId="0" applyBorder="1" applyAlignment="1">
      <alignment vertical="center" wrapText="1"/>
    </xf>
    <xf numFmtId="0" fontId="0" fillId="0" borderId="4" xfId="0" applyBorder="1"/>
    <xf numFmtId="49" fontId="0" fillId="2" borderId="0" xfId="0" applyNumberFormat="1" applyFill="1" applyAlignment="1">
      <alignment vertical="center"/>
    </xf>
    <xf numFmtId="0" fontId="0" fillId="2" borderId="0" xfId="0" applyFill="1" applyAlignment="1">
      <alignment vertical="center" wrapText="1"/>
    </xf>
    <xf numFmtId="0" fontId="0" fillId="2" borderId="0" xfId="0" applyFill="1"/>
    <xf numFmtId="49" fontId="0" fillId="0" borderId="0" xfId="0" applyNumberFormat="1" applyAlignment="1">
      <alignment horizontal="center" vertical="center"/>
    </xf>
    <xf numFmtId="0" fontId="26" fillId="2" borderId="4" xfId="0" applyFont="1" applyFill="1" applyBorder="1" applyAlignment="1">
      <alignment horizontal="center" vertical="center" wrapText="1"/>
    </xf>
    <xf numFmtId="0" fontId="18" fillId="0" borderId="4" xfId="0" applyFont="1" applyBorder="1" applyAlignment="1">
      <alignment horizontal="left" vertical="center" wrapText="1"/>
    </xf>
    <xf numFmtId="0" fontId="18" fillId="0" borderId="4" xfId="0" applyFont="1" applyBorder="1" applyAlignment="1">
      <alignment vertical="center" wrapText="1"/>
    </xf>
    <xf numFmtId="0" fontId="12" fillId="0" borderId="4" xfId="0" applyFont="1" applyBorder="1" applyAlignment="1">
      <alignment horizontal="center" vertical="center" wrapText="1"/>
    </xf>
    <xf numFmtId="0" fontId="15" fillId="0" borderId="4" xfId="0" applyFont="1" applyBorder="1" applyAlignment="1">
      <alignment horizontal="center" vertical="center" wrapText="1"/>
    </xf>
    <xf numFmtId="2" fontId="25" fillId="0" borderId="4" xfId="0" applyNumberFormat="1" applyFont="1" applyBorder="1" applyAlignment="1">
      <alignment horizontal="center" vertical="center"/>
    </xf>
    <xf numFmtId="1" fontId="0" fillId="0" borderId="4" xfId="0" applyNumberFormat="1" applyBorder="1" applyAlignment="1">
      <alignment horizontal="center" vertical="center"/>
    </xf>
    <xf numFmtId="0" fontId="29" fillId="0" borderId="0" xfId="0" applyFont="1" applyAlignment="1">
      <alignment horizontal="left" vertical="center" indent="2"/>
    </xf>
    <xf numFmtId="0" fontId="29" fillId="0" borderId="0" xfId="0" applyFont="1" applyAlignment="1">
      <alignment horizontal="left" vertical="center" indent="6"/>
    </xf>
    <xf numFmtId="0" fontId="30" fillId="0" borderId="0" xfId="0" applyFont="1" applyAlignment="1">
      <alignment horizontal="left" vertical="center" indent="8"/>
    </xf>
    <xf numFmtId="0" fontId="0" fillId="0" borderId="0" xfId="0" applyAlignment="1">
      <alignment vertical="center"/>
    </xf>
    <xf numFmtId="0" fontId="30" fillId="0" borderId="0" xfId="0" applyFont="1" applyAlignment="1">
      <alignment horizontal="left" vertical="center"/>
    </xf>
    <xf numFmtId="0" fontId="5" fillId="3" borderId="4" xfId="0" applyFont="1" applyFill="1" applyBorder="1" applyAlignment="1">
      <alignment horizontal="center" vertical="center" wrapText="1"/>
    </xf>
    <xf numFmtId="0" fontId="5" fillId="3" borderId="12" xfId="0" applyFont="1" applyFill="1" applyBorder="1" applyAlignment="1">
      <alignment horizontal="center" vertical="center" wrapText="1"/>
    </xf>
    <xf numFmtId="0" fontId="18" fillId="4" borderId="4" xfId="0" applyFont="1" applyFill="1" applyBorder="1" applyAlignment="1">
      <alignment horizontal="center" vertical="center" wrapText="1"/>
    </xf>
    <xf numFmtId="0" fontId="5" fillId="8" borderId="10" xfId="0" applyFont="1" applyFill="1" applyBorder="1" applyAlignment="1">
      <alignment horizontal="center" vertical="center" wrapText="1"/>
    </xf>
    <xf numFmtId="0" fontId="5" fillId="8" borderId="0" xfId="0" applyFont="1" applyFill="1" applyAlignment="1">
      <alignment vertical="center" wrapText="1"/>
    </xf>
    <xf numFmtId="0" fontId="5" fillId="8" borderId="8" xfId="0" applyFont="1" applyFill="1" applyBorder="1" applyAlignment="1">
      <alignment horizontal="center" vertical="center" wrapText="1"/>
    </xf>
    <xf numFmtId="0" fontId="5" fillId="8" borderId="3" xfId="0" applyFont="1" applyFill="1" applyBorder="1" applyAlignment="1">
      <alignment vertical="center" wrapText="1"/>
    </xf>
    <xf numFmtId="0" fontId="12" fillId="8" borderId="4" xfId="0" applyFont="1" applyFill="1" applyBorder="1" applyAlignment="1">
      <alignment horizontal="center" vertical="center"/>
    </xf>
    <xf numFmtId="0" fontId="12" fillId="7" borderId="4" xfId="0" applyFont="1" applyFill="1" applyBorder="1" applyAlignment="1">
      <alignment horizontal="center" vertical="center"/>
    </xf>
    <xf numFmtId="0" fontId="12" fillId="9" borderId="4" xfId="0" applyFont="1" applyFill="1" applyBorder="1" applyAlignment="1">
      <alignment horizontal="center" vertical="center"/>
    </xf>
    <xf numFmtId="0" fontId="0" fillId="0" borderId="4" xfId="0" applyBorder="1" applyAlignment="1">
      <alignment wrapText="1"/>
    </xf>
    <xf numFmtId="0" fontId="0" fillId="0" borderId="4" xfId="0" applyBorder="1" applyAlignment="1">
      <alignment horizontal="center" vertical="center" wrapText="1"/>
    </xf>
    <xf numFmtId="0" fontId="20" fillId="0" borderId="5" xfId="0" applyFont="1" applyBorder="1" applyAlignment="1">
      <alignment horizontal="center" vertical="center" wrapText="1"/>
    </xf>
    <xf numFmtId="0" fontId="20" fillId="0" borderId="6" xfId="0" applyFont="1" applyBorder="1" applyAlignment="1">
      <alignment horizontal="center" vertical="center" wrapText="1"/>
    </xf>
    <xf numFmtId="0" fontId="20" fillId="0" borderId="7" xfId="0" applyFont="1" applyBorder="1" applyAlignment="1">
      <alignment horizontal="center" vertical="center" wrapText="1"/>
    </xf>
    <xf numFmtId="0" fontId="20" fillId="0" borderId="8" xfId="0" applyFont="1" applyBorder="1" applyAlignment="1">
      <alignment horizontal="center" vertical="center" wrapText="1"/>
    </xf>
    <xf numFmtId="0" fontId="20" fillId="0" borderId="3" xfId="0" applyFont="1" applyBorder="1" applyAlignment="1">
      <alignment horizontal="center" vertical="center" wrapText="1"/>
    </xf>
    <xf numFmtId="0" fontId="20" fillId="0" borderId="9" xfId="0" applyFont="1" applyBorder="1" applyAlignment="1">
      <alignment horizontal="center" vertical="center" wrapText="1"/>
    </xf>
    <xf numFmtId="0" fontId="22" fillId="3" borderId="4" xfId="0" applyFont="1" applyFill="1" applyBorder="1" applyAlignment="1">
      <alignment horizontal="center" vertical="center"/>
    </xf>
    <xf numFmtId="0" fontId="5" fillId="0" borderId="13" xfId="0" applyFont="1" applyBorder="1" applyAlignment="1">
      <alignment horizontal="center"/>
    </xf>
    <xf numFmtId="0" fontId="5" fillId="0" borderId="14" xfId="0" applyFont="1" applyBorder="1" applyAlignment="1">
      <alignment horizontal="center"/>
    </xf>
    <xf numFmtId="0" fontId="5" fillId="0" borderId="15" xfId="0" applyFont="1" applyBorder="1" applyAlignment="1">
      <alignment horizontal="center"/>
    </xf>
    <xf numFmtId="0" fontId="22" fillId="3" borderId="4" xfId="0" applyFont="1" applyFill="1" applyBorder="1" applyAlignment="1">
      <alignment horizontal="center" vertical="center" wrapText="1"/>
    </xf>
    <xf numFmtId="0" fontId="18" fillId="0" borderId="4" xfId="0" applyFont="1" applyBorder="1" applyAlignment="1">
      <alignment horizontal="center"/>
    </xf>
    <xf numFmtId="0" fontId="19" fillId="6" borderId="4" xfId="0" applyFont="1" applyFill="1" applyBorder="1" applyAlignment="1">
      <alignment horizontal="center" vertical="center"/>
    </xf>
    <xf numFmtId="0" fontId="20" fillId="3" borderId="4" xfId="0" applyFont="1" applyFill="1" applyBorder="1" applyAlignment="1">
      <alignment horizontal="center" vertical="center" wrapText="1"/>
    </xf>
    <xf numFmtId="0" fontId="21" fillId="7" borderId="4" xfId="0" applyFont="1" applyFill="1" applyBorder="1" applyAlignment="1">
      <alignment horizontal="center" vertical="center"/>
    </xf>
    <xf numFmtId="0" fontId="5" fillId="0" borderId="6" xfId="0" applyFont="1" applyBorder="1" applyAlignment="1">
      <alignment horizontal="center"/>
    </xf>
    <xf numFmtId="0" fontId="5" fillId="0" borderId="7" xfId="0" applyFont="1" applyBorder="1" applyAlignment="1">
      <alignment horizontal="center"/>
    </xf>
    <xf numFmtId="0" fontId="5" fillId="0" borderId="0" xfId="0" applyFont="1" applyAlignment="1">
      <alignment horizontal="center"/>
    </xf>
    <xf numFmtId="0" fontId="5" fillId="0" borderId="16" xfId="0" applyFont="1" applyBorder="1" applyAlignment="1">
      <alignment horizontal="center"/>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0" xfId="0" applyFont="1" applyAlignment="1">
      <alignment horizontal="center" vertical="center"/>
    </xf>
    <xf numFmtId="0" fontId="5" fillId="0" borderId="16" xfId="0" applyFont="1" applyBorder="1" applyAlignment="1">
      <alignment horizontal="center" vertical="center"/>
    </xf>
    <xf numFmtId="0" fontId="5" fillId="0" borderId="5" xfId="0" applyFont="1" applyBorder="1" applyAlignment="1">
      <alignment horizontal="center" vertical="center"/>
    </xf>
    <xf numFmtId="0" fontId="5" fillId="0" borderId="10" xfId="0" applyFont="1" applyBorder="1" applyAlignment="1">
      <alignment horizontal="center" vertical="center"/>
    </xf>
    <xf numFmtId="0" fontId="5" fillId="0" borderId="10" xfId="0" applyFont="1" applyBorder="1" applyAlignment="1">
      <alignment horizontal="center"/>
    </xf>
    <xf numFmtId="0" fontId="5" fillId="0" borderId="8" xfId="0" applyFont="1" applyBorder="1" applyAlignment="1">
      <alignment horizontal="center"/>
    </xf>
    <xf numFmtId="0" fontId="5" fillId="0" borderId="3" xfId="0" applyFont="1" applyBorder="1" applyAlignment="1">
      <alignment horizontal="center"/>
    </xf>
    <xf numFmtId="0" fontId="5" fillId="0" borderId="9" xfId="0" applyFont="1" applyBorder="1" applyAlignment="1">
      <alignment horizontal="center"/>
    </xf>
    <xf numFmtId="0" fontId="5" fillId="3" borderId="12" xfId="0" applyFont="1" applyFill="1" applyBorder="1" applyAlignment="1">
      <alignment vertical="center" wrapText="1"/>
    </xf>
    <xf numFmtId="0" fontId="5" fillId="3" borderId="4" xfId="0" applyFont="1" applyFill="1" applyBorder="1" applyAlignment="1">
      <alignment vertical="center" wrapText="1"/>
    </xf>
    <xf numFmtId="0" fontId="5" fillId="8" borderId="0" xfId="0" applyFont="1" applyFill="1" applyAlignment="1">
      <alignment vertical="center" wrapText="1"/>
    </xf>
    <xf numFmtId="0" fontId="5" fillId="8" borderId="16" xfId="0" applyFont="1" applyFill="1" applyBorder="1" applyAlignment="1">
      <alignment vertical="center" wrapText="1"/>
    </xf>
    <xf numFmtId="0" fontId="5" fillId="8" borderId="9" xfId="0" applyFont="1" applyFill="1" applyBorder="1" applyAlignment="1">
      <alignment vertical="center" wrapText="1"/>
    </xf>
    <xf numFmtId="0" fontId="5" fillId="8" borderId="12" xfId="0" applyFont="1" applyFill="1" applyBorder="1" applyAlignment="1">
      <alignment vertical="center" wrapText="1"/>
    </xf>
    <xf numFmtId="0" fontId="21" fillId="4" borderId="4" xfId="0" applyFont="1" applyFill="1" applyBorder="1" applyAlignment="1">
      <alignment horizontal="center" vertical="center" wrapText="1"/>
    </xf>
    <xf numFmtId="0" fontId="5" fillId="8" borderId="6" xfId="0" applyFont="1" applyFill="1" applyBorder="1" applyAlignment="1">
      <alignment vertical="center" wrapText="1"/>
    </xf>
    <xf numFmtId="0" fontId="5" fillId="8" borderId="7" xfId="0" applyFont="1" applyFill="1" applyBorder="1" applyAlignment="1">
      <alignment vertical="center" wrapText="1"/>
    </xf>
    <xf numFmtId="0" fontId="12" fillId="0" borderId="4" xfId="0" applyFont="1" applyBorder="1" applyAlignment="1">
      <alignment horizontal="center" vertical="center" wrapText="1"/>
    </xf>
    <xf numFmtId="0" fontId="11" fillId="6" borderId="0" xfId="0" applyFont="1" applyFill="1" applyAlignment="1">
      <alignment horizontal="center" vertical="center" wrapText="1"/>
    </xf>
    <xf numFmtId="0" fontId="12" fillId="3" borderId="4" xfId="0" applyFont="1" applyFill="1" applyBorder="1" applyAlignment="1">
      <alignment horizontal="center" vertical="center" wrapText="1"/>
    </xf>
    <xf numFmtId="0" fontId="13" fillId="0" borderId="4" xfId="0" applyFont="1" applyBorder="1" applyAlignment="1">
      <alignment horizontal="center" vertical="center" textRotation="90" wrapText="1"/>
    </xf>
    <xf numFmtId="0" fontId="10" fillId="0" borderId="0" xfId="0" applyFont="1" applyAlignment="1">
      <alignment horizontal="center" vertical="center" wrapText="1"/>
    </xf>
    <xf numFmtId="0" fontId="0" fillId="0" borderId="0" xfId="0" applyAlignment="1">
      <alignment horizontal="center" vertical="center" wrapText="1"/>
    </xf>
    <xf numFmtId="0" fontId="13" fillId="0" borderId="4" xfId="0" applyFont="1" applyBorder="1" applyAlignment="1">
      <alignment horizontal="center" vertical="center"/>
    </xf>
    <xf numFmtId="0" fontId="14" fillId="0" borderId="4" xfId="0" applyFont="1" applyBorder="1" applyAlignment="1">
      <alignment horizontal="center" vertical="center" textRotation="90"/>
    </xf>
    <xf numFmtId="0" fontId="21" fillId="0" borderId="4" xfId="0" applyFont="1" applyBorder="1" applyAlignment="1">
      <alignment horizontal="center" vertical="center"/>
    </xf>
    <xf numFmtId="0" fontId="21" fillId="2" borderId="0" xfId="0" applyFont="1" applyFill="1" applyAlignment="1">
      <alignment horizontal="center" vertical="center" wrapText="1"/>
    </xf>
    <xf numFmtId="0" fontId="11" fillId="3" borderId="0" xfId="0" applyFont="1" applyFill="1" applyAlignment="1">
      <alignment horizontal="center" vertical="center"/>
    </xf>
    <xf numFmtId="0" fontId="26" fillId="2" borderId="4" xfId="0" applyFont="1" applyFill="1" applyBorder="1" applyAlignment="1">
      <alignment horizontal="center" vertical="center"/>
    </xf>
    <xf numFmtId="0" fontId="27" fillId="6" borderId="0" xfId="0" applyFont="1" applyFill="1" applyAlignment="1">
      <alignment horizontal="center" vertical="center" wrapText="1"/>
    </xf>
    <xf numFmtId="0" fontId="28" fillId="2" borderId="0" xfId="0" applyFont="1" applyFill="1" applyAlignment="1">
      <alignment horizontal="center" vertical="center" wrapText="1"/>
    </xf>
    <xf numFmtId="0" fontId="21" fillId="0" borderId="4" xfId="0" applyFont="1" applyBorder="1" applyAlignment="1">
      <alignment horizontal="center" vertical="center" wrapText="1"/>
    </xf>
    <xf numFmtId="0" fontId="7" fillId="2" borderId="5" xfId="0" applyFont="1" applyFill="1" applyBorder="1" applyAlignment="1">
      <alignment horizontal="center" vertical="center"/>
    </xf>
    <xf numFmtId="0" fontId="7" fillId="2" borderId="6" xfId="0" applyFont="1" applyFill="1" applyBorder="1" applyAlignment="1">
      <alignment horizontal="center" vertical="center"/>
    </xf>
    <xf numFmtId="0" fontId="7" fillId="2" borderId="7" xfId="0" applyFont="1" applyFill="1" applyBorder="1" applyAlignment="1">
      <alignment horizontal="center" vertical="center"/>
    </xf>
    <xf numFmtId="0" fontId="7" fillId="2" borderId="8" xfId="0" applyFont="1" applyFill="1" applyBorder="1" applyAlignment="1">
      <alignment horizontal="center" vertical="center"/>
    </xf>
    <xf numFmtId="0" fontId="7" fillId="2" borderId="3" xfId="0" applyFont="1" applyFill="1" applyBorder="1" applyAlignment="1">
      <alignment horizontal="center" vertical="center"/>
    </xf>
    <xf numFmtId="0" fontId="7" fillId="2" borderId="9" xfId="0" applyFont="1" applyFill="1" applyBorder="1" applyAlignment="1">
      <alignment horizontal="center" vertical="center"/>
    </xf>
    <xf numFmtId="0" fontId="7" fillId="2" borderId="13" xfId="0" applyFont="1" applyFill="1" applyBorder="1" applyAlignment="1">
      <alignment horizontal="center" vertical="center" wrapText="1"/>
    </xf>
    <xf numFmtId="0" fontId="7" fillId="2" borderId="14" xfId="0" applyFont="1" applyFill="1" applyBorder="1" applyAlignment="1">
      <alignment horizontal="center" vertical="center" wrapText="1"/>
    </xf>
    <xf numFmtId="0" fontId="7" fillId="2" borderId="15" xfId="0" applyFont="1" applyFill="1" applyBorder="1" applyAlignment="1">
      <alignment horizontal="center" vertical="center" wrapText="1"/>
    </xf>
    <xf numFmtId="49" fontId="0" fillId="2" borderId="5" xfId="0" applyNumberFormat="1" applyFill="1" applyBorder="1" applyAlignment="1">
      <alignment horizontal="center" vertical="center"/>
    </xf>
    <xf numFmtId="49" fontId="0" fillId="2" borderId="6" xfId="0" applyNumberFormat="1" applyFill="1" applyBorder="1" applyAlignment="1">
      <alignment horizontal="center" vertical="center"/>
    </xf>
    <xf numFmtId="49" fontId="0" fillId="2" borderId="7" xfId="0" applyNumberFormat="1" applyFill="1" applyBorder="1" applyAlignment="1">
      <alignment horizontal="center" vertical="center"/>
    </xf>
    <xf numFmtId="49" fontId="0" fillId="2" borderId="8" xfId="0" applyNumberFormat="1" applyFill="1" applyBorder="1" applyAlignment="1">
      <alignment horizontal="center" vertical="center"/>
    </xf>
    <xf numFmtId="49" fontId="0" fillId="2" borderId="3" xfId="0" applyNumberFormat="1" applyFill="1" applyBorder="1" applyAlignment="1">
      <alignment horizontal="center" vertical="center"/>
    </xf>
    <xf numFmtId="49" fontId="0" fillId="2" borderId="9" xfId="0" applyNumberFormat="1" applyFill="1" applyBorder="1" applyAlignment="1">
      <alignment horizontal="center" vertical="center"/>
    </xf>
    <xf numFmtId="0" fontId="0" fillId="0" borderId="4" xfId="0" applyBorder="1" applyAlignment="1">
      <alignment horizontal="center" vertical="center"/>
    </xf>
    <xf numFmtId="0" fontId="0" fillId="0" borderId="13" xfId="0" applyBorder="1" applyAlignment="1">
      <alignment horizontal="center" vertical="center"/>
    </xf>
    <xf numFmtId="0" fontId="0" fillId="0" borderId="15" xfId="0" applyBorder="1" applyAlignment="1">
      <alignment horizontal="center" vertical="center"/>
    </xf>
    <xf numFmtId="0" fontId="7" fillId="2" borderId="4" xfId="0" applyFont="1" applyFill="1" applyBorder="1" applyAlignment="1">
      <alignment horizontal="center" vertical="center" wrapText="1"/>
    </xf>
    <xf numFmtId="0" fontId="0" fillId="0" borderId="4" xfId="0" applyBorder="1" applyAlignment="1">
      <alignment horizontal="center" vertical="center" wrapText="1"/>
    </xf>
    <xf numFmtId="0" fontId="7" fillId="0" borderId="4" xfId="0" applyFont="1" applyBorder="1" applyAlignment="1">
      <alignment horizontal="center" vertical="center" wrapText="1"/>
    </xf>
    <xf numFmtId="0" fontId="7" fillId="0" borderId="4" xfId="0" applyFont="1" applyBorder="1" applyAlignment="1">
      <alignment horizontal="center" vertical="center"/>
    </xf>
    <xf numFmtId="0" fontId="7" fillId="2" borderId="4" xfId="0" applyFont="1" applyFill="1" applyBorder="1" applyAlignment="1">
      <alignment horizontal="center" vertical="center"/>
    </xf>
    <xf numFmtId="0" fontId="11" fillId="3" borderId="4" xfId="0" applyFont="1" applyFill="1" applyBorder="1" applyAlignment="1">
      <alignment horizontal="center"/>
    </xf>
    <xf numFmtId="0" fontId="17" fillId="0" borderId="0" xfId="1" applyFont="1" applyAlignment="1">
      <alignment horizontal="center" vertical="center" wrapText="1"/>
    </xf>
    <xf numFmtId="0" fontId="0" fillId="2" borderId="0" xfId="0" applyFill="1" applyAlignment="1">
      <alignment horizontal="center" vertical="center"/>
    </xf>
    <xf numFmtId="49" fontId="6" fillId="0" borderId="4" xfId="0" applyNumberFormat="1" applyFont="1" applyBorder="1" applyAlignment="1">
      <alignment horizontal="center" vertical="center"/>
    </xf>
    <xf numFmtId="0" fontId="7" fillId="4" borderId="4" xfId="0" applyFont="1" applyFill="1" applyBorder="1" applyAlignment="1">
      <alignment horizontal="center" vertical="center" wrapText="1"/>
    </xf>
    <xf numFmtId="0" fontId="0" fillId="0" borderId="0" xfId="0" applyAlignment="1">
      <alignment horizontal="center" vertical="center"/>
    </xf>
    <xf numFmtId="49" fontId="0" fillId="0" borderId="10" xfId="0" applyNumberFormat="1" applyBorder="1" applyAlignment="1">
      <alignment horizontal="center" vertical="center"/>
    </xf>
    <xf numFmtId="49" fontId="0" fillId="0" borderId="11" xfId="0" applyNumberFormat="1" applyBorder="1" applyAlignment="1">
      <alignment horizontal="center" vertical="center"/>
    </xf>
    <xf numFmtId="49" fontId="0" fillId="0" borderId="12" xfId="0" applyNumberFormat="1" applyBorder="1" applyAlignment="1">
      <alignment horizontal="center" vertical="center"/>
    </xf>
    <xf numFmtId="0" fontId="12" fillId="0" borderId="4" xfId="0" applyFont="1" applyBorder="1" applyAlignment="1">
      <alignment horizontal="left" vertical="center" wrapText="1"/>
    </xf>
    <xf numFmtId="0" fontId="12" fillId="2" borderId="13" xfId="0" applyFont="1" applyFill="1" applyBorder="1" applyAlignment="1">
      <alignment horizontal="left" vertical="center" wrapText="1"/>
    </xf>
    <xf numFmtId="0" fontId="12" fillId="2" borderId="14" xfId="0" applyFont="1" applyFill="1" applyBorder="1" applyAlignment="1">
      <alignment horizontal="left" vertical="center" wrapText="1"/>
    </xf>
    <xf numFmtId="0" fontId="12" fillId="2" borderId="15" xfId="0" applyFont="1" applyFill="1" applyBorder="1" applyAlignment="1">
      <alignment horizontal="left" vertical="center" wrapText="1"/>
    </xf>
    <xf numFmtId="0" fontId="7" fillId="2" borderId="13" xfId="0" applyFont="1" applyFill="1" applyBorder="1" applyAlignment="1">
      <alignment horizontal="center" vertical="center"/>
    </xf>
    <xf numFmtId="0" fontId="7" fillId="2" borderId="14" xfId="0" applyFont="1" applyFill="1" applyBorder="1" applyAlignment="1">
      <alignment horizontal="center" vertical="center"/>
    </xf>
    <xf numFmtId="0" fontId="7" fillId="2" borderId="15" xfId="0" applyFont="1" applyFill="1" applyBorder="1" applyAlignment="1">
      <alignment horizontal="center" vertical="center"/>
    </xf>
    <xf numFmtId="0" fontId="0" fillId="0" borderId="13" xfId="0" applyBorder="1" applyAlignment="1">
      <alignment horizontal="center" vertical="center" wrapText="1"/>
    </xf>
    <xf numFmtId="0" fontId="0" fillId="0" borderId="15" xfId="0" applyBorder="1" applyAlignment="1">
      <alignment horizontal="center" vertical="center" wrapText="1"/>
    </xf>
  </cellXfs>
  <cellStyles count="3">
    <cellStyle name="Hiperłącze" xfId="1" builtinId="8"/>
    <cellStyle name="Normalny" xfId="0" builtinId="0"/>
    <cellStyle name="Normalny 2" xfId="2" xr:uid="{AF65A5DF-4609-465C-9B7B-19B66406FF03}"/>
  </cellStyles>
  <dxfs count="50">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s>
  <tableStyles count="0" defaultTableStyle="TableStyleMedium2" defaultPivotStyle="PivotStyleLight16"/>
  <colors>
    <mruColors>
      <color rgb="FFF9F9F9"/>
      <color rgb="FFC8F0B4"/>
      <color rgb="FFF0C3BA"/>
      <color rgb="FF00322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629736</xdr:colOff>
      <xdr:row>1</xdr:row>
      <xdr:rowOff>76199</xdr:rowOff>
    </xdr:from>
    <xdr:to>
      <xdr:col>7</xdr:col>
      <xdr:colOff>37272</xdr:colOff>
      <xdr:row>7</xdr:row>
      <xdr:rowOff>163829</xdr:rowOff>
    </xdr:to>
    <xdr:pic>
      <xdr:nvPicPr>
        <xdr:cNvPr id="2" name="Obraz 1">
          <a:extLst>
            <a:ext uri="{FF2B5EF4-FFF2-40B4-BE49-F238E27FC236}">
              <a16:creationId xmlns:a16="http://schemas.microsoft.com/office/drawing/2014/main" id="{24845443-1344-4E4D-B49F-C8B9D5E5DF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86961" y="266699"/>
          <a:ext cx="3350886" cy="12287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133350</xdr:colOff>
      <xdr:row>1</xdr:row>
      <xdr:rowOff>19049</xdr:rowOff>
    </xdr:from>
    <xdr:to>
      <xdr:col>1</xdr:col>
      <xdr:colOff>1918988</xdr:colOff>
      <xdr:row>1</xdr:row>
      <xdr:rowOff>827991</xdr:rowOff>
    </xdr:to>
    <xdr:pic>
      <xdr:nvPicPr>
        <xdr:cNvPr id="2" name="Obraz 1">
          <a:extLst>
            <a:ext uri="{FF2B5EF4-FFF2-40B4-BE49-F238E27FC236}">
              <a16:creationId xmlns:a16="http://schemas.microsoft.com/office/drawing/2014/main" id="{9EA03A0C-C848-484E-9D87-6829E61E3D6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3350" y="400049"/>
          <a:ext cx="2204738" cy="80894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602796</xdr:colOff>
      <xdr:row>1</xdr:row>
      <xdr:rowOff>118722</xdr:rowOff>
    </xdr:from>
    <xdr:to>
      <xdr:col>3</xdr:col>
      <xdr:colOff>2836109</xdr:colOff>
      <xdr:row>3</xdr:row>
      <xdr:rowOff>249688</xdr:rowOff>
    </xdr:to>
    <xdr:pic>
      <xdr:nvPicPr>
        <xdr:cNvPr id="2" name="Obraz 1">
          <a:extLst>
            <a:ext uri="{FF2B5EF4-FFF2-40B4-BE49-F238E27FC236}">
              <a16:creationId xmlns:a16="http://schemas.microsoft.com/office/drawing/2014/main" id="{1BBD87F8-BF81-483A-89D4-11BE1F6427B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723109" y="309222"/>
          <a:ext cx="2233313" cy="821529"/>
        </a:xfrm>
        <a:prstGeom prst="rect">
          <a:avLst/>
        </a:prstGeom>
      </xdr:spPr>
    </xdr:pic>
    <xdr:clientData/>
  </xdr:twoCellAnchor>
  <xdr:oneCellAnchor>
    <xdr:from>
      <xdr:col>3</xdr:col>
      <xdr:colOff>602796</xdr:colOff>
      <xdr:row>38</xdr:row>
      <xdr:rowOff>297316</xdr:rowOff>
    </xdr:from>
    <xdr:ext cx="2233313" cy="813024"/>
    <xdr:pic>
      <xdr:nvPicPr>
        <xdr:cNvPr id="5" name="Obraz 4">
          <a:extLst>
            <a:ext uri="{FF2B5EF4-FFF2-40B4-BE49-F238E27FC236}">
              <a16:creationId xmlns:a16="http://schemas.microsoft.com/office/drawing/2014/main" id="{5D9BB3A0-7815-4238-B38F-CC820525705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723109" y="18906785"/>
          <a:ext cx="2233313" cy="813024"/>
        </a:xfrm>
        <a:prstGeom prst="rect">
          <a:avLst/>
        </a:prstGeom>
      </xdr:spPr>
    </xdr:pic>
    <xdr:clientData/>
  </xdr:oneCellAnchor>
  <xdr:oneCellAnchor>
    <xdr:from>
      <xdr:col>3</xdr:col>
      <xdr:colOff>602796</xdr:colOff>
      <xdr:row>87</xdr:row>
      <xdr:rowOff>178253</xdr:rowOff>
    </xdr:from>
    <xdr:ext cx="2233313" cy="813024"/>
    <xdr:pic>
      <xdr:nvPicPr>
        <xdr:cNvPr id="6" name="Obraz 5">
          <a:extLst>
            <a:ext uri="{FF2B5EF4-FFF2-40B4-BE49-F238E27FC236}">
              <a16:creationId xmlns:a16="http://schemas.microsoft.com/office/drawing/2014/main" id="{8820D231-6F20-40BE-A0AF-42C22E5671E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723109" y="37218597"/>
          <a:ext cx="2233313" cy="813024"/>
        </a:xfrm>
        <a:prstGeom prst="rect">
          <a:avLst/>
        </a:prstGeom>
      </xdr:spPr>
    </xdr:pic>
    <xdr:clientData/>
  </xdr:oneCellAnchor>
  <xdr:oneCellAnchor>
    <xdr:from>
      <xdr:col>3</xdr:col>
      <xdr:colOff>602796</xdr:colOff>
      <xdr:row>133</xdr:row>
      <xdr:rowOff>130628</xdr:rowOff>
    </xdr:from>
    <xdr:ext cx="2233313" cy="813024"/>
    <xdr:pic>
      <xdr:nvPicPr>
        <xdr:cNvPr id="7" name="Obraz 6">
          <a:extLst>
            <a:ext uri="{FF2B5EF4-FFF2-40B4-BE49-F238E27FC236}">
              <a16:creationId xmlns:a16="http://schemas.microsoft.com/office/drawing/2014/main" id="{51A0E201-14D4-4E46-9300-909A27FD844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723109" y="55423253"/>
          <a:ext cx="2233313" cy="813024"/>
        </a:xfrm>
        <a:prstGeom prst="rect">
          <a:avLst/>
        </a:prstGeom>
      </xdr:spPr>
    </xdr:pic>
    <xdr:clientData/>
  </xdr:oneCellAnchor>
  <xdr:oneCellAnchor>
    <xdr:from>
      <xdr:col>3</xdr:col>
      <xdr:colOff>602796</xdr:colOff>
      <xdr:row>181</xdr:row>
      <xdr:rowOff>166347</xdr:rowOff>
    </xdr:from>
    <xdr:ext cx="2233313" cy="813024"/>
    <xdr:pic>
      <xdr:nvPicPr>
        <xdr:cNvPr id="8" name="Obraz 7">
          <a:extLst>
            <a:ext uri="{FF2B5EF4-FFF2-40B4-BE49-F238E27FC236}">
              <a16:creationId xmlns:a16="http://schemas.microsoft.com/office/drawing/2014/main" id="{7825A8E8-829A-43E9-B4B6-30FDB6AFE1A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723109" y="73937472"/>
          <a:ext cx="2233313" cy="813024"/>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twoCellAnchor editAs="oneCell">
    <xdr:from>
      <xdr:col>4</xdr:col>
      <xdr:colOff>613834</xdr:colOff>
      <xdr:row>2</xdr:row>
      <xdr:rowOff>11820</xdr:rowOff>
    </xdr:from>
    <xdr:to>
      <xdr:col>4</xdr:col>
      <xdr:colOff>2792095</xdr:colOff>
      <xdr:row>3</xdr:row>
      <xdr:rowOff>333103</xdr:rowOff>
    </xdr:to>
    <xdr:pic>
      <xdr:nvPicPr>
        <xdr:cNvPr id="3" name="Obraz 2">
          <a:extLst>
            <a:ext uri="{FF2B5EF4-FFF2-40B4-BE49-F238E27FC236}">
              <a16:creationId xmlns:a16="http://schemas.microsoft.com/office/drawing/2014/main" id="{5ADFDD0E-9114-41B2-A605-C3C350E4B85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022667" y="392820"/>
          <a:ext cx="2180166" cy="799438"/>
        </a:xfrm>
        <a:prstGeom prst="rect">
          <a:avLst/>
        </a:prstGeom>
      </xdr:spPr>
    </xdr:pic>
    <xdr:clientData/>
  </xdr:twoCellAnchor>
  <xdr:twoCellAnchor>
    <xdr:from>
      <xdr:col>0</xdr:col>
      <xdr:colOff>9525</xdr:colOff>
      <xdr:row>7</xdr:row>
      <xdr:rowOff>85725</xdr:rowOff>
    </xdr:from>
    <xdr:to>
      <xdr:col>8</xdr:col>
      <xdr:colOff>0</xdr:colOff>
      <xdr:row>7</xdr:row>
      <xdr:rowOff>104776</xdr:rowOff>
    </xdr:to>
    <xdr:cxnSp macro="">
      <xdr:nvCxnSpPr>
        <xdr:cNvPr id="5" name="Łącznik prosty 4">
          <a:extLst>
            <a:ext uri="{FF2B5EF4-FFF2-40B4-BE49-F238E27FC236}">
              <a16:creationId xmlns:a16="http://schemas.microsoft.com/office/drawing/2014/main" id="{82E2E7B3-FBBB-48BE-B155-0075ED64AECA}"/>
            </a:ext>
          </a:extLst>
        </xdr:cNvPr>
        <xdr:cNvCxnSpPr/>
      </xdr:nvCxnSpPr>
      <xdr:spPr>
        <a:xfrm flipV="1">
          <a:off x="9525" y="1323975"/>
          <a:ext cx="10287000" cy="19051"/>
        </a:xfrm>
        <a:prstGeom prst="line">
          <a:avLst/>
        </a:prstGeom>
        <a:ln w="38100">
          <a:solidFill>
            <a:srgbClr val="003228"/>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5.xml><?xml version="1.0" encoding="utf-8"?>
<xdr:wsDr xmlns:xdr="http://schemas.openxmlformats.org/drawingml/2006/spreadsheetDrawing" xmlns:a="http://schemas.openxmlformats.org/drawingml/2006/main">
  <xdr:twoCellAnchor editAs="oneCell">
    <xdr:from>
      <xdr:col>4</xdr:col>
      <xdr:colOff>613834</xdr:colOff>
      <xdr:row>2</xdr:row>
      <xdr:rowOff>11820</xdr:rowOff>
    </xdr:from>
    <xdr:to>
      <xdr:col>4</xdr:col>
      <xdr:colOff>2792095</xdr:colOff>
      <xdr:row>3</xdr:row>
      <xdr:rowOff>333103</xdr:rowOff>
    </xdr:to>
    <xdr:pic>
      <xdr:nvPicPr>
        <xdr:cNvPr id="2" name="Obraz 1">
          <a:extLst>
            <a:ext uri="{FF2B5EF4-FFF2-40B4-BE49-F238E27FC236}">
              <a16:creationId xmlns:a16="http://schemas.microsoft.com/office/drawing/2014/main" id="{FC9CD14D-2992-450E-9A56-889976E357B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910484" y="392820"/>
          <a:ext cx="2180166" cy="799438"/>
        </a:xfrm>
        <a:prstGeom prst="rect">
          <a:avLst/>
        </a:prstGeom>
      </xdr:spPr>
    </xdr:pic>
    <xdr:clientData/>
  </xdr:twoCellAnchor>
  <xdr:twoCellAnchor>
    <xdr:from>
      <xdr:col>0</xdr:col>
      <xdr:colOff>9525</xdr:colOff>
      <xdr:row>7</xdr:row>
      <xdr:rowOff>85725</xdr:rowOff>
    </xdr:from>
    <xdr:to>
      <xdr:col>8</xdr:col>
      <xdr:colOff>0</xdr:colOff>
      <xdr:row>7</xdr:row>
      <xdr:rowOff>104776</xdr:rowOff>
    </xdr:to>
    <xdr:cxnSp macro="">
      <xdr:nvCxnSpPr>
        <xdr:cNvPr id="3" name="Łącznik prosty 2">
          <a:extLst>
            <a:ext uri="{FF2B5EF4-FFF2-40B4-BE49-F238E27FC236}">
              <a16:creationId xmlns:a16="http://schemas.microsoft.com/office/drawing/2014/main" id="{AA478E39-E221-4318-97C1-037C98914362}"/>
            </a:ext>
          </a:extLst>
        </xdr:cNvPr>
        <xdr:cNvCxnSpPr/>
      </xdr:nvCxnSpPr>
      <xdr:spPr>
        <a:xfrm flipV="1">
          <a:off x="9525" y="1971675"/>
          <a:ext cx="15744825" cy="19051"/>
        </a:xfrm>
        <a:prstGeom prst="line">
          <a:avLst/>
        </a:prstGeom>
        <a:ln w="38100">
          <a:solidFill>
            <a:srgbClr val="003228"/>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613834</xdr:colOff>
      <xdr:row>2</xdr:row>
      <xdr:rowOff>11820</xdr:rowOff>
    </xdr:from>
    <xdr:to>
      <xdr:col>4</xdr:col>
      <xdr:colOff>2792095</xdr:colOff>
      <xdr:row>3</xdr:row>
      <xdr:rowOff>333103</xdr:rowOff>
    </xdr:to>
    <xdr:pic>
      <xdr:nvPicPr>
        <xdr:cNvPr id="2" name="Obraz 1">
          <a:extLst>
            <a:ext uri="{FF2B5EF4-FFF2-40B4-BE49-F238E27FC236}">
              <a16:creationId xmlns:a16="http://schemas.microsoft.com/office/drawing/2014/main" id="{08394D94-65E7-4C2E-85F3-391AE6CD207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910484" y="392820"/>
          <a:ext cx="2180166" cy="799438"/>
        </a:xfrm>
        <a:prstGeom prst="rect">
          <a:avLst/>
        </a:prstGeom>
      </xdr:spPr>
    </xdr:pic>
    <xdr:clientData/>
  </xdr:twoCellAnchor>
  <xdr:twoCellAnchor>
    <xdr:from>
      <xdr:col>0</xdr:col>
      <xdr:colOff>9525</xdr:colOff>
      <xdr:row>7</xdr:row>
      <xdr:rowOff>85725</xdr:rowOff>
    </xdr:from>
    <xdr:to>
      <xdr:col>8</xdr:col>
      <xdr:colOff>0</xdr:colOff>
      <xdr:row>7</xdr:row>
      <xdr:rowOff>104776</xdr:rowOff>
    </xdr:to>
    <xdr:cxnSp macro="">
      <xdr:nvCxnSpPr>
        <xdr:cNvPr id="3" name="Łącznik prosty 2">
          <a:extLst>
            <a:ext uri="{FF2B5EF4-FFF2-40B4-BE49-F238E27FC236}">
              <a16:creationId xmlns:a16="http://schemas.microsoft.com/office/drawing/2014/main" id="{7EADDB5E-33B0-475D-81A6-C5975A8FD270}"/>
            </a:ext>
          </a:extLst>
        </xdr:cNvPr>
        <xdr:cNvCxnSpPr/>
      </xdr:nvCxnSpPr>
      <xdr:spPr>
        <a:xfrm flipV="1">
          <a:off x="9525" y="1971675"/>
          <a:ext cx="15744825" cy="19051"/>
        </a:xfrm>
        <a:prstGeom prst="line">
          <a:avLst/>
        </a:prstGeom>
        <a:ln w="38100">
          <a:solidFill>
            <a:srgbClr val="003228"/>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7.xml><?xml version="1.0" encoding="utf-8"?>
<xdr:wsDr xmlns:xdr="http://schemas.openxmlformats.org/drawingml/2006/spreadsheetDrawing" xmlns:a="http://schemas.openxmlformats.org/drawingml/2006/main">
  <xdr:twoCellAnchor editAs="oneCell">
    <xdr:from>
      <xdr:col>4</xdr:col>
      <xdr:colOff>613834</xdr:colOff>
      <xdr:row>2</xdr:row>
      <xdr:rowOff>11820</xdr:rowOff>
    </xdr:from>
    <xdr:to>
      <xdr:col>4</xdr:col>
      <xdr:colOff>2790190</xdr:colOff>
      <xdr:row>3</xdr:row>
      <xdr:rowOff>335008</xdr:rowOff>
    </xdr:to>
    <xdr:pic>
      <xdr:nvPicPr>
        <xdr:cNvPr id="2" name="Obraz 1">
          <a:extLst>
            <a:ext uri="{FF2B5EF4-FFF2-40B4-BE49-F238E27FC236}">
              <a16:creationId xmlns:a16="http://schemas.microsoft.com/office/drawing/2014/main" id="{F7562029-6A55-4337-8F32-270C37E4089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910484" y="392820"/>
          <a:ext cx="2180166" cy="799438"/>
        </a:xfrm>
        <a:prstGeom prst="rect">
          <a:avLst/>
        </a:prstGeom>
      </xdr:spPr>
    </xdr:pic>
    <xdr:clientData/>
  </xdr:twoCellAnchor>
  <xdr:twoCellAnchor>
    <xdr:from>
      <xdr:col>0</xdr:col>
      <xdr:colOff>9525</xdr:colOff>
      <xdr:row>7</xdr:row>
      <xdr:rowOff>85725</xdr:rowOff>
    </xdr:from>
    <xdr:to>
      <xdr:col>8</xdr:col>
      <xdr:colOff>0</xdr:colOff>
      <xdr:row>7</xdr:row>
      <xdr:rowOff>104776</xdr:rowOff>
    </xdr:to>
    <xdr:cxnSp macro="">
      <xdr:nvCxnSpPr>
        <xdr:cNvPr id="3" name="Łącznik prosty 2">
          <a:extLst>
            <a:ext uri="{FF2B5EF4-FFF2-40B4-BE49-F238E27FC236}">
              <a16:creationId xmlns:a16="http://schemas.microsoft.com/office/drawing/2014/main" id="{CA23556B-ABFF-4379-8F19-32BE1738306D}"/>
            </a:ext>
          </a:extLst>
        </xdr:cNvPr>
        <xdr:cNvCxnSpPr/>
      </xdr:nvCxnSpPr>
      <xdr:spPr>
        <a:xfrm flipV="1">
          <a:off x="9525" y="1971675"/>
          <a:ext cx="15744825" cy="19051"/>
        </a:xfrm>
        <a:prstGeom prst="line">
          <a:avLst/>
        </a:prstGeom>
        <a:ln w="38100">
          <a:solidFill>
            <a:srgbClr val="003228"/>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8.xml><?xml version="1.0" encoding="utf-8"?>
<xdr:wsDr xmlns:xdr="http://schemas.openxmlformats.org/drawingml/2006/spreadsheetDrawing" xmlns:a="http://schemas.openxmlformats.org/drawingml/2006/main">
  <xdr:twoCellAnchor editAs="oneCell">
    <xdr:from>
      <xdr:col>4</xdr:col>
      <xdr:colOff>613834</xdr:colOff>
      <xdr:row>2</xdr:row>
      <xdr:rowOff>11820</xdr:rowOff>
    </xdr:from>
    <xdr:to>
      <xdr:col>4</xdr:col>
      <xdr:colOff>2792095</xdr:colOff>
      <xdr:row>3</xdr:row>
      <xdr:rowOff>333103</xdr:rowOff>
    </xdr:to>
    <xdr:pic>
      <xdr:nvPicPr>
        <xdr:cNvPr id="2" name="Obraz 1">
          <a:extLst>
            <a:ext uri="{FF2B5EF4-FFF2-40B4-BE49-F238E27FC236}">
              <a16:creationId xmlns:a16="http://schemas.microsoft.com/office/drawing/2014/main" id="{129A4312-4B5B-4A58-A080-402C41ECF6A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910484" y="392820"/>
          <a:ext cx="2180166" cy="799438"/>
        </a:xfrm>
        <a:prstGeom prst="rect">
          <a:avLst/>
        </a:prstGeom>
      </xdr:spPr>
    </xdr:pic>
    <xdr:clientData/>
  </xdr:twoCellAnchor>
  <xdr:twoCellAnchor>
    <xdr:from>
      <xdr:col>0</xdr:col>
      <xdr:colOff>9525</xdr:colOff>
      <xdr:row>7</xdr:row>
      <xdr:rowOff>85725</xdr:rowOff>
    </xdr:from>
    <xdr:to>
      <xdr:col>8</xdr:col>
      <xdr:colOff>0</xdr:colOff>
      <xdr:row>7</xdr:row>
      <xdr:rowOff>104776</xdr:rowOff>
    </xdr:to>
    <xdr:cxnSp macro="">
      <xdr:nvCxnSpPr>
        <xdr:cNvPr id="3" name="Łącznik prosty 2">
          <a:extLst>
            <a:ext uri="{FF2B5EF4-FFF2-40B4-BE49-F238E27FC236}">
              <a16:creationId xmlns:a16="http://schemas.microsoft.com/office/drawing/2014/main" id="{86DA742D-F9D4-4B85-91B2-291B99DDB957}"/>
            </a:ext>
          </a:extLst>
        </xdr:cNvPr>
        <xdr:cNvCxnSpPr/>
      </xdr:nvCxnSpPr>
      <xdr:spPr>
        <a:xfrm flipV="1">
          <a:off x="9525" y="1971675"/>
          <a:ext cx="15744825" cy="19051"/>
        </a:xfrm>
        <a:prstGeom prst="line">
          <a:avLst/>
        </a:prstGeom>
        <a:ln w="38100">
          <a:solidFill>
            <a:srgbClr val="003228"/>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4.bin"/><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5.bin"/><Relationship Id="rId4" Type="http://schemas.openxmlformats.org/officeDocument/2006/relationships/comments" Target="../comments2.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6.bin"/><Relationship Id="rId4" Type="http://schemas.openxmlformats.org/officeDocument/2006/relationships/comments" Target="../comments3.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001D5A-B6E8-44C3-B9CE-F68EE1205D65}">
  <dimension ref="A11:I46"/>
  <sheetViews>
    <sheetView showGridLines="0" view="pageLayout" zoomScaleNormal="100" workbookViewId="0">
      <selection activeCell="A12" sqref="A12:I14"/>
    </sheetView>
  </sheetViews>
  <sheetFormatPr defaultRowHeight="15" x14ac:dyDescent="0.25"/>
  <cols>
    <col min="9" max="9" width="11.85546875" customWidth="1"/>
  </cols>
  <sheetData>
    <row r="11" spans="1:9" ht="15.75" x14ac:dyDescent="0.25">
      <c r="A11" s="79" t="s">
        <v>328</v>
      </c>
      <c r="B11" s="79"/>
      <c r="C11" s="79"/>
      <c r="D11" s="79"/>
      <c r="E11" s="79"/>
      <c r="F11" s="79"/>
      <c r="G11" s="79"/>
      <c r="H11" s="79"/>
      <c r="I11" s="79"/>
    </row>
    <row r="12" spans="1:9" ht="15" customHeight="1" x14ac:dyDescent="0.25">
      <c r="A12" s="80" t="s">
        <v>61</v>
      </c>
      <c r="B12" s="80"/>
      <c r="C12" s="80"/>
      <c r="D12" s="80"/>
      <c r="E12" s="80"/>
      <c r="F12" s="80"/>
      <c r="G12" s="80"/>
      <c r="H12" s="80"/>
      <c r="I12" s="80"/>
    </row>
    <row r="13" spans="1:9" ht="15" customHeight="1" x14ac:dyDescent="0.25">
      <c r="A13" s="80"/>
      <c r="B13" s="80"/>
      <c r="C13" s="80"/>
      <c r="D13" s="80"/>
      <c r="E13" s="80"/>
      <c r="F13" s="80"/>
      <c r="G13" s="80"/>
      <c r="H13" s="80"/>
      <c r="I13" s="80"/>
    </row>
    <row r="14" spans="1:9" ht="15" customHeight="1" x14ac:dyDescent="0.25">
      <c r="A14" s="80"/>
      <c r="B14" s="80"/>
      <c r="C14" s="80"/>
      <c r="D14" s="80"/>
      <c r="E14" s="80"/>
      <c r="F14" s="80"/>
      <c r="G14" s="80"/>
      <c r="H14" s="80"/>
      <c r="I14" s="80"/>
    </row>
    <row r="16" spans="1:9" ht="15" customHeight="1" x14ac:dyDescent="0.25">
      <c r="A16" s="81" t="s">
        <v>401</v>
      </c>
      <c r="B16" s="81"/>
      <c r="C16" s="81"/>
      <c r="D16" s="81"/>
      <c r="E16" s="81"/>
      <c r="F16" s="81"/>
      <c r="G16" s="81"/>
      <c r="H16" s="81"/>
      <c r="I16" s="81"/>
    </row>
    <row r="17" spans="1:9" ht="15" customHeight="1" x14ac:dyDescent="0.25">
      <c r="A17" s="81"/>
      <c r="B17" s="81"/>
      <c r="C17" s="81"/>
      <c r="D17" s="81"/>
      <c r="E17" s="81"/>
      <c r="F17" s="81"/>
      <c r="G17" s="81"/>
      <c r="H17" s="81"/>
      <c r="I17" s="81"/>
    </row>
    <row r="18" spans="1:9" x14ac:dyDescent="0.25">
      <c r="A18" s="81"/>
      <c r="B18" s="81"/>
      <c r="C18" s="81"/>
      <c r="D18" s="81"/>
      <c r="E18" s="81"/>
      <c r="F18" s="81"/>
      <c r="G18" s="81"/>
      <c r="H18" s="81"/>
      <c r="I18" s="81"/>
    </row>
    <row r="19" spans="1:9" x14ac:dyDescent="0.25">
      <c r="A19" s="81"/>
      <c r="B19" s="81"/>
      <c r="C19" s="81"/>
      <c r="D19" s="81"/>
      <c r="E19" s="81"/>
      <c r="F19" s="81"/>
      <c r="G19" s="81"/>
      <c r="H19" s="81"/>
      <c r="I19" s="81"/>
    </row>
    <row r="20" spans="1:9" ht="15" customHeight="1" x14ac:dyDescent="0.25">
      <c r="A20" s="68" t="s">
        <v>373</v>
      </c>
      <c r="B20" s="69"/>
      <c r="C20" s="69"/>
      <c r="D20" s="69"/>
      <c r="E20" s="69"/>
      <c r="F20" s="69"/>
      <c r="G20" s="69"/>
      <c r="H20" s="69"/>
      <c r="I20" s="70"/>
    </row>
    <row r="21" spans="1:9" ht="42.75" customHeight="1" x14ac:dyDescent="0.25">
      <c r="A21" s="71"/>
      <c r="B21" s="72"/>
      <c r="C21" s="72"/>
      <c r="D21" s="72"/>
      <c r="E21" s="72"/>
      <c r="F21" s="72"/>
      <c r="G21" s="72"/>
      <c r="H21" s="72"/>
      <c r="I21" s="73"/>
    </row>
    <row r="23" spans="1:9" x14ac:dyDescent="0.25">
      <c r="A23" s="91" t="s">
        <v>361</v>
      </c>
      <c r="B23" s="87"/>
      <c r="C23" s="88"/>
      <c r="D23" s="87" t="s">
        <v>362</v>
      </c>
      <c r="E23" s="87"/>
      <c r="F23" s="88"/>
      <c r="G23" s="83" t="s">
        <v>363</v>
      </c>
      <c r="H23" s="83"/>
      <c r="I23" s="84"/>
    </row>
    <row r="24" spans="1:9" x14ac:dyDescent="0.25">
      <c r="A24" s="92"/>
      <c r="B24" s="89"/>
      <c r="C24" s="90"/>
      <c r="D24" s="89"/>
      <c r="E24" s="89"/>
      <c r="F24" s="90"/>
      <c r="G24" s="85" t="s">
        <v>364</v>
      </c>
      <c r="H24" s="85"/>
      <c r="I24" s="86"/>
    </row>
    <row r="25" spans="1:9" x14ac:dyDescent="0.25">
      <c r="A25" s="93" t="s">
        <v>475</v>
      </c>
      <c r="B25" s="85"/>
      <c r="C25" s="86"/>
      <c r="D25" s="93" t="s">
        <v>477</v>
      </c>
      <c r="E25" s="85"/>
      <c r="F25" s="86"/>
      <c r="G25" s="93" t="s">
        <v>476</v>
      </c>
      <c r="H25" s="85"/>
      <c r="I25" s="86"/>
    </row>
    <row r="26" spans="1:9" x14ac:dyDescent="0.25">
      <c r="A26" s="93"/>
      <c r="B26" s="85"/>
      <c r="C26" s="86"/>
      <c r="D26" s="93"/>
      <c r="E26" s="85"/>
      <c r="F26" s="86"/>
      <c r="G26" s="93"/>
      <c r="H26" s="85"/>
      <c r="I26" s="86"/>
    </row>
    <row r="27" spans="1:9" x14ac:dyDescent="0.25">
      <c r="A27" s="94"/>
      <c r="B27" s="95"/>
      <c r="C27" s="96"/>
      <c r="D27" s="94"/>
      <c r="E27" s="95"/>
      <c r="F27" s="96"/>
      <c r="G27" s="94"/>
      <c r="H27" s="95"/>
      <c r="I27" s="96"/>
    </row>
    <row r="28" spans="1:9" x14ac:dyDescent="0.25">
      <c r="A28" s="75" t="s">
        <v>365</v>
      </c>
      <c r="B28" s="76"/>
      <c r="C28" s="77"/>
      <c r="D28" s="75" t="s">
        <v>365</v>
      </c>
      <c r="E28" s="76"/>
      <c r="F28" s="77"/>
      <c r="G28" s="75" t="s">
        <v>365</v>
      </c>
      <c r="H28" s="76"/>
      <c r="I28" s="77"/>
    </row>
    <row r="31" spans="1:9" x14ac:dyDescent="0.25">
      <c r="A31" s="82" t="s">
        <v>329</v>
      </c>
      <c r="B31" s="82"/>
      <c r="C31" s="82"/>
      <c r="D31" s="82"/>
      <c r="E31" s="82"/>
      <c r="F31" s="82"/>
      <c r="G31" s="82"/>
      <c r="H31" s="82"/>
      <c r="I31" s="82"/>
    </row>
    <row r="32" spans="1:9" x14ac:dyDescent="0.25">
      <c r="A32" s="82"/>
      <c r="B32" s="82"/>
      <c r="C32" s="82"/>
      <c r="D32" s="82"/>
      <c r="E32" s="82"/>
      <c r="F32" s="82"/>
      <c r="G32" s="82"/>
      <c r="H32" s="82"/>
      <c r="I32" s="82"/>
    </row>
    <row r="33" spans="1:9" ht="15" customHeight="1" x14ac:dyDescent="0.25">
      <c r="A33" s="74" t="s">
        <v>366</v>
      </c>
      <c r="B33" s="74"/>
      <c r="C33" s="74"/>
      <c r="D33" s="74"/>
      <c r="E33" s="74"/>
      <c r="F33" s="74"/>
      <c r="G33" s="74"/>
      <c r="H33" s="74"/>
      <c r="I33" s="74"/>
    </row>
    <row r="34" spans="1:9" ht="15.75" customHeight="1" x14ac:dyDescent="0.25">
      <c r="A34" s="74"/>
      <c r="B34" s="74"/>
      <c r="C34" s="74"/>
      <c r="D34" s="74"/>
      <c r="E34" s="74"/>
      <c r="F34" s="74"/>
      <c r="G34" s="74"/>
      <c r="H34" s="74"/>
      <c r="I34" s="74"/>
    </row>
    <row r="35" spans="1:9" x14ac:dyDescent="0.25">
      <c r="A35" s="78" t="s">
        <v>367</v>
      </c>
      <c r="B35" s="78"/>
      <c r="C35" s="78"/>
      <c r="D35" s="78"/>
      <c r="E35" s="78"/>
      <c r="F35" s="78"/>
      <c r="G35" s="78"/>
      <c r="H35" s="78"/>
      <c r="I35" s="78"/>
    </row>
    <row r="36" spans="1:9" ht="19.5" customHeight="1" x14ac:dyDescent="0.25">
      <c r="A36" s="78"/>
      <c r="B36" s="78"/>
      <c r="C36" s="78"/>
      <c r="D36" s="78"/>
      <c r="E36" s="78"/>
      <c r="F36" s="78"/>
      <c r="G36" s="78"/>
      <c r="H36" s="78"/>
      <c r="I36" s="78"/>
    </row>
    <row r="37" spans="1:9" x14ac:dyDescent="0.25">
      <c r="A37" s="74" t="s">
        <v>177</v>
      </c>
      <c r="B37" s="74"/>
      <c r="C37" s="74"/>
      <c r="D37" s="74"/>
      <c r="E37" s="74"/>
      <c r="F37" s="74"/>
      <c r="G37" s="74"/>
      <c r="H37" s="74"/>
      <c r="I37" s="74"/>
    </row>
    <row r="38" spans="1:9" x14ac:dyDescent="0.25">
      <c r="A38" s="74"/>
      <c r="B38" s="74"/>
      <c r="C38" s="74"/>
      <c r="D38" s="74"/>
      <c r="E38" s="74"/>
      <c r="F38" s="74"/>
      <c r="G38" s="74"/>
      <c r="H38" s="74"/>
      <c r="I38" s="74"/>
    </row>
    <row r="39" spans="1:9" x14ac:dyDescent="0.25">
      <c r="A39" s="68" t="s">
        <v>372</v>
      </c>
      <c r="B39" s="69"/>
      <c r="C39" s="69"/>
      <c r="D39" s="69"/>
      <c r="E39" s="69"/>
      <c r="F39" s="69"/>
      <c r="G39" s="69"/>
      <c r="H39" s="69"/>
      <c r="I39" s="70"/>
    </row>
    <row r="40" spans="1:9" ht="24" customHeight="1" x14ac:dyDescent="0.25">
      <c r="A40" s="71"/>
      <c r="B40" s="72"/>
      <c r="C40" s="72"/>
      <c r="D40" s="72"/>
      <c r="E40" s="72"/>
      <c r="F40" s="72"/>
      <c r="G40" s="72"/>
      <c r="H40" s="72"/>
      <c r="I40" s="73"/>
    </row>
    <row r="41" spans="1:9" x14ac:dyDescent="0.25">
      <c r="A41" s="74" t="s">
        <v>368</v>
      </c>
      <c r="B41" s="74"/>
      <c r="C41" s="74"/>
      <c r="D41" s="74"/>
      <c r="E41" s="74"/>
      <c r="F41" s="74"/>
      <c r="G41" s="74"/>
      <c r="H41" s="74"/>
      <c r="I41" s="74"/>
    </row>
    <row r="42" spans="1:9" x14ac:dyDescent="0.25">
      <c r="A42" s="74"/>
      <c r="B42" s="74"/>
      <c r="C42" s="74"/>
      <c r="D42" s="74"/>
      <c r="E42" s="74"/>
      <c r="F42" s="74"/>
      <c r="G42" s="74"/>
      <c r="H42" s="74"/>
      <c r="I42" s="74"/>
    </row>
    <row r="43" spans="1:9" x14ac:dyDescent="0.25">
      <c r="A43" s="68" t="s">
        <v>370</v>
      </c>
      <c r="B43" s="69"/>
      <c r="C43" s="69"/>
      <c r="D43" s="69"/>
      <c r="E43" s="69"/>
      <c r="F43" s="69"/>
      <c r="G43" s="69"/>
      <c r="H43" s="69"/>
      <c r="I43" s="70"/>
    </row>
    <row r="44" spans="1:9" x14ac:dyDescent="0.25">
      <c r="A44" s="71"/>
      <c r="B44" s="72"/>
      <c r="C44" s="72"/>
      <c r="D44" s="72"/>
      <c r="E44" s="72"/>
      <c r="F44" s="72"/>
      <c r="G44" s="72"/>
      <c r="H44" s="72"/>
      <c r="I44" s="73"/>
    </row>
    <row r="45" spans="1:9" x14ac:dyDescent="0.25">
      <c r="A45" s="74" t="s">
        <v>371</v>
      </c>
      <c r="B45" s="74"/>
      <c r="C45" s="74"/>
      <c r="D45" s="74"/>
      <c r="E45" s="74"/>
      <c r="F45" s="74"/>
      <c r="G45" s="74"/>
      <c r="H45" s="74"/>
      <c r="I45" s="74"/>
    </row>
    <row r="46" spans="1:9" x14ac:dyDescent="0.25">
      <c r="A46" s="74"/>
      <c r="B46" s="74"/>
      <c r="C46" s="74"/>
      <c r="D46" s="74"/>
      <c r="E46" s="74"/>
      <c r="F46" s="74"/>
      <c r="G46" s="74"/>
      <c r="H46" s="74"/>
      <c r="I46" s="74"/>
    </row>
  </sheetData>
  <mergeCells count="22">
    <mergeCell ref="A11:I11"/>
    <mergeCell ref="A12:I14"/>
    <mergeCell ref="A16:I19"/>
    <mergeCell ref="A31:I32"/>
    <mergeCell ref="A33:I34"/>
    <mergeCell ref="G23:I23"/>
    <mergeCell ref="G24:I24"/>
    <mergeCell ref="A20:I21"/>
    <mergeCell ref="D23:F24"/>
    <mergeCell ref="A23:C24"/>
    <mergeCell ref="A25:C27"/>
    <mergeCell ref="D25:F27"/>
    <mergeCell ref="G25:I27"/>
    <mergeCell ref="A39:I40"/>
    <mergeCell ref="A41:I42"/>
    <mergeCell ref="A43:I44"/>
    <mergeCell ref="A45:I46"/>
    <mergeCell ref="A28:C28"/>
    <mergeCell ref="D28:F28"/>
    <mergeCell ref="G28:I28"/>
    <mergeCell ref="A37:I38"/>
    <mergeCell ref="A35:I36"/>
  </mergeCells>
  <pageMargins left="0.7" right="0.7" top="0.75" bottom="0.75" header="0.3" footer="0.3"/>
  <pageSetup paperSize="9" orientation="portrait" r:id="rId1"/>
  <headerFooter>
    <oddHeader>&amp;C&amp;"SGGW Sans Medium,Standardowy"&amp;12Narzędzia Systemu Doskonalenia i Zapewniania Jakości Kształcenia w Szkole Głównej Gospodarstwa Wiejskiego w Warszawie</oddHead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prompt="Proszę wybrać Wydział z listy rozwijanej" xr:uid="{FDF18293-CEFE-43CC-B80E-F4EC6F28EFC1}">
          <x14:formula1>
            <xm:f>WYDZIAŁY!$A$1:$A$15</xm:f>
          </x14:formula1>
          <xm:sqref>A12:I14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579963-C539-4E5F-B4C6-07A3A4DAB652}">
  <dimension ref="B1:N34"/>
  <sheetViews>
    <sheetView showGridLines="0" view="pageBreakPreview" zoomScale="80" zoomScaleNormal="80" zoomScaleSheetLayoutView="80" workbookViewId="0">
      <selection activeCell="C2" sqref="C2:N2"/>
    </sheetView>
  </sheetViews>
  <sheetFormatPr defaultRowHeight="15" x14ac:dyDescent="0.25"/>
  <cols>
    <col min="1" max="1" width="1.7109375" customWidth="1"/>
    <col min="2" max="2" width="4.28515625" customWidth="1"/>
    <col min="3" max="3" width="2.140625" customWidth="1"/>
    <col min="4" max="4" width="2.28515625" customWidth="1"/>
    <col min="11" max="11" width="18.85546875" customWidth="1"/>
    <col min="15" max="15" width="2.85546875" customWidth="1"/>
  </cols>
  <sheetData>
    <row r="1" spans="2:14" ht="7.5" customHeight="1" x14ac:dyDescent="0.25"/>
    <row r="2" spans="2:14" ht="32.25" customHeight="1" x14ac:dyDescent="0.25">
      <c r="B2" s="58" t="s">
        <v>0</v>
      </c>
      <c r="C2" s="103" t="s">
        <v>374</v>
      </c>
      <c r="D2" s="103"/>
      <c r="E2" s="103"/>
      <c r="F2" s="103"/>
      <c r="G2" s="103"/>
      <c r="H2" s="103"/>
      <c r="I2" s="103"/>
      <c r="J2" s="103"/>
      <c r="K2" s="103"/>
      <c r="L2" s="103"/>
      <c r="M2" s="103"/>
      <c r="N2" s="103"/>
    </row>
    <row r="3" spans="2:14" ht="30.75" customHeight="1" x14ac:dyDescent="0.25">
      <c r="B3" s="56">
        <v>1</v>
      </c>
      <c r="C3" s="98" t="s">
        <v>375</v>
      </c>
      <c r="D3" s="98"/>
      <c r="E3" s="98"/>
      <c r="F3" s="98"/>
      <c r="G3" s="98"/>
      <c r="H3" s="98"/>
      <c r="I3" s="98"/>
      <c r="J3" s="98"/>
      <c r="K3" s="98"/>
      <c r="L3" s="98"/>
      <c r="M3" s="98"/>
      <c r="N3" s="98"/>
    </row>
    <row r="4" spans="2:14" ht="39" customHeight="1" x14ac:dyDescent="0.25">
      <c r="B4" s="56">
        <v>2</v>
      </c>
      <c r="C4" s="98" t="s">
        <v>376</v>
      </c>
      <c r="D4" s="98"/>
      <c r="E4" s="98"/>
      <c r="F4" s="98"/>
      <c r="G4" s="98"/>
      <c r="H4" s="98"/>
      <c r="I4" s="98"/>
      <c r="J4" s="98"/>
      <c r="K4" s="98"/>
      <c r="L4" s="98"/>
      <c r="M4" s="98"/>
      <c r="N4" s="98"/>
    </row>
    <row r="5" spans="2:14" ht="33.75" customHeight="1" x14ac:dyDescent="0.25">
      <c r="B5" s="56">
        <v>3</v>
      </c>
      <c r="C5" s="98" t="s">
        <v>377</v>
      </c>
      <c r="D5" s="98"/>
      <c r="E5" s="98"/>
      <c r="F5" s="98"/>
      <c r="G5" s="98"/>
      <c r="H5" s="98"/>
      <c r="I5" s="98"/>
      <c r="J5" s="98"/>
      <c r="K5" s="98"/>
      <c r="L5" s="98"/>
      <c r="M5" s="98"/>
      <c r="N5" s="98"/>
    </row>
    <row r="6" spans="2:14" ht="55.5" customHeight="1" x14ac:dyDescent="0.25">
      <c r="B6" s="56">
        <v>4</v>
      </c>
      <c r="C6" s="98" t="s">
        <v>399</v>
      </c>
      <c r="D6" s="98"/>
      <c r="E6" s="98"/>
      <c r="F6" s="98"/>
      <c r="G6" s="98"/>
      <c r="H6" s="98"/>
      <c r="I6" s="98"/>
      <c r="J6" s="98"/>
      <c r="K6" s="98"/>
      <c r="L6" s="98"/>
      <c r="M6" s="98"/>
      <c r="N6" s="98"/>
    </row>
    <row r="7" spans="2:14" ht="25.5" customHeight="1" x14ac:dyDescent="0.25">
      <c r="B7" s="56">
        <v>5</v>
      </c>
      <c r="C7" s="98" t="s">
        <v>378</v>
      </c>
      <c r="D7" s="98"/>
      <c r="E7" s="98"/>
      <c r="F7" s="98"/>
      <c r="G7" s="98"/>
      <c r="H7" s="98"/>
      <c r="I7" s="98"/>
      <c r="J7" s="98"/>
      <c r="K7" s="98"/>
      <c r="L7" s="98"/>
      <c r="M7" s="98"/>
      <c r="N7" s="98"/>
    </row>
    <row r="8" spans="2:14" ht="15" customHeight="1" x14ac:dyDescent="0.25">
      <c r="B8" s="56">
        <v>6</v>
      </c>
      <c r="C8" s="98" t="s">
        <v>379</v>
      </c>
      <c r="D8" s="98"/>
      <c r="E8" s="98"/>
      <c r="F8" s="98"/>
      <c r="G8" s="98"/>
      <c r="H8" s="98"/>
      <c r="I8" s="98"/>
      <c r="J8" s="98"/>
      <c r="K8" s="98"/>
      <c r="L8" s="98"/>
      <c r="M8" s="98"/>
      <c r="N8" s="98"/>
    </row>
    <row r="9" spans="2:14" ht="79.5" customHeight="1" x14ac:dyDescent="0.25">
      <c r="B9" s="59" t="s">
        <v>395</v>
      </c>
      <c r="C9" s="60"/>
      <c r="D9" s="104" t="s">
        <v>380</v>
      </c>
      <c r="E9" s="104"/>
      <c r="F9" s="104"/>
      <c r="G9" s="104"/>
      <c r="H9" s="104"/>
      <c r="I9" s="104"/>
      <c r="J9" s="104"/>
      <c r="K9" s="104"/>
      <c r="L9" s="104"/>
      <c r="M9" s="104"/>
      <c r="N9" s="105"/>
    </row>
    <row r="10" spans="2:14" ht="98.25" customHeight="1" x14ac:dyDescent="0.25">
      <c r="B10" s="59"/>
      <c r="C10" s="60"/>
      <c r="D10" s="60"/>
      <c r="E10" s="99" t="s">
        <v>400</v>
      </c>
      <c r="F10" s="99"/>
      <c r="G10" s="99"/>
      <c r="H10" s="99"/>
      <c r="I10" s="99"/>
      <c r="J10" s="99"/>
      <c r="K10" s="99"/>
      <c r="L10" s="99"/>
      <c r="M10" s="99"/>
      <c r="N10" s="100"/>
    </row>
    <row r="11" spans="2:14" ht="38.25" customHeight="1" x14ac:dyDescent="0.25">
      <c r="B11" s="59" t="s">
        <v>396</v>
      </c>
      <c r="C11" s="60"/>
      <c r="D11" s="99" t="s">
        <v>381</v>
      </c>
      <c r="E11" s="99"/>
      <c r="F11" s="99"/>
      <c r="G11" s="99"/>
      <c r="H11" s="99"/>
      <c r="I11" s="99"/>
      <c r="J11" s="99"/>
      <c r="K11" s="99"/>
      <c r="L11" s="99"/>
      <c r="M11" s="99"/>
      <c r="N11" s="100"/>
    </row>
    <row r="12" spans="2:14" ht="22.5" customHeight="1" x14ac:dyDescent="0.25">
      <c r="B12" s="59"/>
      <c r="C12" s="60"/>
      <c r="D12" s="60"/>
      <c r="E12" s="99" t="s">
        <v>382</v>
      </c>
      <c r="F12" s="99"/>
      <c r="G12" s="99"/>
      <c r="H12" s="99"/>
      <c r="I12" s="99"/>
      <c r="J12" s="99"/>
      <c r="K12" s="99"/>
      <c r="L12" s="99"/>
      <c r="M12" s="99"/>
      <c r="N12" s="100"/>
    </row>
    <row r="13" spans="2:14" ht="27.75" customHeight="1" x14ac:dyDescent="0.25">
      <c r="B13" s="59"/>
      <c r="C13" s="60"/>
      <c r="D13" s="60"/>
      <c r="E13" s="99" t="s">
        <v>384</v>
      </c>
      <c r="F13" s="99"/>
      <c r="G13" s="99"/>
      <c r="H13" s="99"/>
      <c r="I13" s="99"/>
      <c r="J13" s="99"/>
      <c r="K13" s="99"/>
      <c r="L13" s="99"/>
      <c r="M13" s="99"/>
      <c r="N13" s="100"/>
    </row>
    <row r="14" spans="2:14" ht="25.5" customHeight="1" x14ac:dyDescent="0.25">
      <c r="B14" s="59"/>
      <c r="C14" s="60"/>
      <c r="D14" s="60"/>
      <c r="E14" s="99" t="s">
        <v>383</v>
      </c>
      <c r="F14" s="99"/>
      <c r="G14" s="99"/>
      <c r="H14" s="99"/>
      <c r="I14" s="99"/>
      <c r="J14" s="99"/>
      <c r="K14" s="99"/>
      <c r="L14" s="99"/>
      <c r="M14" s="99"/>
      <c r="N14" s="100"/>
    </row>
    <row r="15" spans="2:14" ht="22.5" customHeight="1" x14ac:dyDescent="0.25">
      <c r="B15" s="59"/>
      <c r="C15" s="60"/>
      <c r="D15" s="60"/>
      <c r="E15" s="99" t="s">
        <v>385</v>
      </c>
      <c r="F15" s="99"/>
      <c r="G15" s="99"/>
      <c r="H15" s="99"/>
      <c r="I15" s="99"/>
      <c r="J15" s="99"/>
      <c r="K15" s="99"/>
      <c r="L15" s="99"/>
      <c r="M15" s="99"/>
      <c r="N15" s="100"/>
    </row>
    <row r="16" spans="2:14" ht="27.75" customHeight="1" x14ac:dyDescent="0.25">
      <c r="B16" s="59"/>
      <c r="C16" s="60"/>
      <c r="D16" s="60"/>
      <c r="E16" s="99" t="s">
        <v>386</v>
      </c>
      <c r="F16" s="99"/>
      <c r="G16" s="99"/>
      <c r="H16" s="99"/>
      <c r="I16" s="99"/>
      <c r="J16" s="99"/>
      <c r="K16" s="99"/>
      <c r="L16" s="99"/>
      <c r="M16" s="99"/>
      <c r="N16" s="100"/>
    </row>
    <row r="17" spans="2:14" ht="32.25" customHeight="1" x14ac:dyDescent="0.25">
      <c r="B17" s="59"/>
      <c r="C17" s="60"/>
      <c r="D17" s="60"/>
      <c r="E17" s="99" t="s">
        <v>387</v>
      </c>
      <c r="F17" s="99"/>
      <c r="G17" s="99"/>
      <c r="H17" s="99"/>
      <c r="I17" s="99"/>
      <c r="J17" s="99"/>
      <c r="K17" s="99"/>
      <c r="L17" s="99"/>
      <c r="M17" s="99"/>
      <c r="N17" s="100"/>
    </row>
    <row r="18" spans="2:14" ht="24.75" customHeight="1" x14ac:dyDescent="0.25">
      <c r="B18" s="59" t="s">
        <v>397</v>
      </c>
      <c r="C18" s="60"/>
      <c r="D18" s="99" t="s">
        <v>388</v>
      </c>
      <c r="E18" s="99"/>
      <c r="F18" s="99"/>
      <c r="G18" s="99"/>
      <c r="H18" s="99"/>
      <c r="I18" s="99"/>
      <c r="J18" s="99"/>
      <c r="K18" s="99"/>
      <c r="L18" s="99"/>
      <c r="M18" s="99"/>
      <c r="N18" s="100"/>
    </row>
    <row r="19" spans="2:14" ht="22.5" customHeight="1" x14ac:dyDescent="0.25">
      <c r="B19" s="59"/>
      <c r="C19" s="60"/>
      <c r="D19" s="60"/>
      <c r="E19" s="99" t="s">
        <v>389</v>
      </c>
      <c r="F19" s="99"/>
      <c r="G19" s="99"/>
      <c r="H19" s="99"/>
      <c r="I19" s="99"/>
      <c r="J19" s="99"/>
      <c r="K19" s="99"/>
      <c r="L19" s="99"/>
      <c r="M19" s="99"/>
      <c r="N19" s="100"/>
    </row>
    <row r="20" spans="2:14" ht="19.5" customHeight="1" x14ac:dyDescent="0.25">
      <c r="B20" s="59"/>
      <c r="C20" s="60"/>
      <c r="D20" s="60"/>
      <c r="E20" s="99" t="s">
        <v>390</v>
      </c>
      <c r="F20" s="99"/>
      <c r="G20" s="99"/>
      <c r="H20" s="99"/>
      <c r="I20" s="99"/>
      <c r="J20" s="99"/>
      <c r="K20" s="99"/>
      <c r="L20" s="99"/>
      <c r="M20" s="99"/>
      <c r="N20" s="100"/>
    </row>
    <row r="21" spans="2:14" ht="23.25" customHeight="1" x14ac:dyDescent="0.25">
      <c r="B21" s="59"/>
      <c r="C21" s="60"/>
      <c r="D21" s="60"/>
      <c r="E21" s="99" t="s">
        <v>391</v>
      </c>
      <c r="F21" s="99"/>
      <c r="G21" s="99"/>
      <c r="H21" s="99"/>
      <c r="I21" s="99"/>
      <c r="J21" s="99"/>
      <c r="K21" s="99"/>
      <c r="L21" s="99"/>
      <c r="M21" s="99"/>
      <c r="N21" s="100"/>
    </row>
    <row r="22" spans="2:14" ht="45.75" customHeight="1" x14ac:dyDescent="0.25">
      <c r="B22" s="61" t="s">
        <v>398</v>
      </c>
      <c r="C22" s="62"/>
      <c r="D22" s="101" t="s">
        <v>392</v>
      </c>
      <c r="E22" s="102"/>
      <c r="F22" s="102"/>
      <c r="G22" s="102"/>
      <c r="H22" s="102"/>
      <c r="I22" s="102"/>
      <c r="J22" s="102"/>
      <c r="K22" s="102"/>
      <c r="L22" s="102"/>
      <c r="M22" s="102"/>
      <c r="N22" s="102"/>
    </row>
    <row r="23" spans="2:14" ht="35.25" customHeight="1" x14ac:dyDescent="0.25">
      <c r="B23" s="57">
        <v>7</v>
      </c>
      <c r="C23" s="97" t="s">
        <v>393</v>
      </c>
      <c r="D23" s="98"/>
      <c r="E23" s="98"/>
      <c r="F23" s="98"/>
      <c r="G23" s="98"/>
      <c r="H23" s="98"/>
      <c r="I23" s="98"/>
      <c r="J23" s="98"/>
      <c r="K23" s="98"/>
      <c r="L23" s="98"/>
      <c r="M23" s="98"/>
      <c r="N23" s="98"/>
    </row>
    <row r="24" spans="2:14" ht="30" customHeight="1" x14ac:dyDescent="0.25">
      <c r="B24" s="56">
        <v>8</v>
      </c>
      <c r="C24" s="98" t="s">
        <v>394</v>
      </c>
      <c r="D24" s="98"/>
      <c r="E24" s="98"/>
      <c r="F24" s="98"/>
      <c r="G24" s="98"/>
      <c r="H24" s="98"/>
      <c r="I24" s="98"/>
      <c r="J24" s="98"/>
      <c r="K24" s="98"/>
      <c r="L24" s="98"/>
      <c r="M24" s="98"/>
      <c r="N24" s="98"/>
    </row>
    <row r="25" spans="2:14" ht="12" customHeight="1" x14ac:dyDescent="0.25">
      <c r="C25" s="54"/>
      <c r="D25" s="54"/>
      <c r="E25" s="54"/>
      <c r="F25" s="54"/>
      <c r="G25" s="54"/>
      <c r="H25" s="54"/>
      <c r="I25" s="54"/>
      <c r="J25" s="54"/>
      <c r="K25" s="54"/>
      <c r="L25" s="54"/>
      <c r="M25" s="55"/>
      <c r="N25" s="54"/>
    </row>
    <row r="26" spans="2:14" x14ac:dyDescent="0.25">
      <c r="C26" s="54"/>
      <c r="D26" s="54"/>
      <c r="E26" s="54"/>
      <c r="F26" s="54"/>
      <c r="G26" s="54"/>
      <c r="H26" s="54"/>
      <c r="I26" s="54"/>
      <c r="J26" s="54"/>
      <c r="K26" s="54"/>
      <c r="L26" s="54"/>
      <c r="M26" s="55"/>
      <c r="N26" s="54"/>
    </row>
    <row r="27" spans="2:14" x14ac:dyDescent="0.25">
      <c r="M27" s="53"/>
    </row>
    <row r="28" spans="2:14" x14ac:dyDescent="0.25">
      <c r="M28" s="52"/>
    </row>
    <row r="29" spans="2:14" x14ac:dyDescent="0.25">
      <c r="M29" s="53"/>
    </row>
    <row r="30" spans="2:14" x14ac:dyDescent="0.25">
      <c r="M30" s="53"/>
    </row>
    <row r="31" spans="2:14" x14ac:dyDescent="0.25">
      <c r="M31" s="53"/>
    </row>
    <row r="32" spans="2:14" x14ac:dyDescent="0.25">
      <c r="M32" s="52"/>
    </row>
    <row r="33" spans="13:13" x14ac:dyDescent="0.25">
      <c r="M33" s="51"/>
    </row>
    <row r="34" spans="13:13" x14ac:dyDescent="0.25">
      <c r="M34" s="51"/>
    </row>
  </sheetData>
  <mergeCells count="23">
    <mergeCell ref="C2:N2"/>
    <mergeCell ref="C8:N8"/>
    <mergeCell ref="D9:N9"/>
    <mergeCell ref="D11:N11"/>
    <mergeCell ref="E10:N10"/>
    <mergeCell ref="C3:N3"/>
    <mergeCell ref="C4:N4"/>
    <mergeCell ref="C5:N5"/>
    <mergeCell ref="C6:N6"/>
    <mergeCell ref="C7:N7"/>
    <mergeCell ref="C23:N23"/>
    <mergeCell ref="C24:N24"/>
    <mergeCell ref="E12:N12"/>
    <mergeCell ref="E13:N13"/>
    <mergeCell ref="E20:N20"/>
    <mergeCell ref="E21:N21"/>
    <mergeCell ref="D22:N22"/>
    <mergeCell ref="E14:N14"/>
    <mergeCell ref="E15:N15"/>
    <mergeCell ref="E16:N16"/>
    <mergeCell ref="E17:N17"/>
    <mergeCell ref="E19:N19"/>
    <mergeCell ref="D18:N18"/>
  </mergeCells>
  <pageMargins left="0.7" right="0.7" top="0.75" bottom="0.75" header="0.3" footer="0.3"/>
  <pageSetup paperSize="9" scale="7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21"/>
  <sheetViews>
    <sheetView view="pageBreakPreview" topLeftCell="B1" zoomScale="140" zoomScaleNormal="100" zoomScaleSheetLayoutView="140" workbookViewId="0">
      <pane ySplit="1" topLeftCell="A2" activePane="bottomLeft" state="frozen"/>
      <selection activeCell="B1" sqref="B1"/>
      <selection pane="bottomLeft" activeCell="E9" sqref="E9"/>
    </sheetView>
  </sheetViews>
  <sheetFormatPr defaultRowHeight="15" x14ac:dyDescent="0.25"/>
  <cols>
    <col min="2" max="2" width="37.42578125" customWidth="1"/>
    <col min="3" max="3" width="71.140625" customWidth="1"/>
    <col min="4" max="4" width="19.28515625" customWidth="1"/>
    <col min="5" max="5" width="12.5703125" style="1" customWidth="1"/>
  </cols>
  <sheetData>
    <row r="1" spans="1:8" ht="15.75" x14ac:dyDescent="0.25">
      <c r="A1" s="3" t="s">
        <v>0</v>
      </c>
      <c r="B1" s="3" t="s">
        <v>1</v>
      </c>
      <c r="C1" s="3" t="s">
        <v>22</v>
      </c>
      <c r="D1" s="3" t="s">
        <v>52</v>
      </c>
      <c r="E1" s="3" t="s">
        <v>53</v>
      </c>
    </row>
    <row r="2" spans="1:8" ht="31.5" x14ac:dyDescent="0.25">
      <c r="A2" s="4">
        <v>1</v>
      </c>
      <c r="B2" s="5" t="s">
        <v>2</v>
      </c>
      <c r="C2" s="6" t="s">
        <v>23</v>
      </c>
      <c r="D2" s="7" t="s">
        <v>43</v>
      </c>
      <c r="E2" s="8" t="str">
        <f>_xlfn.CONCAT("RAPORT",A2)</f>
        <v>RAPORT1</v>
      </c>
    </row>
    <row r="3" spans="1:8" ht="31.5" x14ac:dyDescent="0.25">
      <c r="A3" s="4">
        <v>2</v>
      </c>
      <c r="B3" s="5" t="s">
        <v>3</v>
      </c>
      <c r="C3" s="6" t="s">
        <v>24</v>
      </c>
      <c r="D3" s="7" t="s">
        <v>47</v>
      </c>
      <c r="E3" s="8" t="str">
        <f t="shared" ref="E3:E21" si="0">_xlfn.CONCAT("RAPORT",A3)</f>
        <v>RAPORT2</v>
      </c>
    </row>
    <row r="4" spans="1:8" ht="31.5" x14ac:dyDescent="0.25">
      <c r="A4" s="4">
        <v>3</v>
      </c>
      <c r="B4" s="5" t="s">
        <v>4</v>
      </c>
      <c r="C4" s="6" t="s">
        <v>25</v>
      </c>
      <c r="D4" s="7" t="s">
        <v>49</v>
      </c>
      <c r="E4" s="8" t="str">
        <f t="shared" si="0"/>
        <v>RAPORT3</v>
      </c>
    </row>
    <row r="5" spans="1:8" ht="31.5" x14ac:dyDescent="0.25">
      <c r="A5" s="4">
        <v>4</v>
      </c>
      <c r="B5" s="5" t="s">
        <v>5</v>
      </c>
      <c r="C5" s="6" t="s">
        <v>26</v>
      </c>
      <c r="D5" s="7" t="s">
        <v>41</v>
      </c>
      <c r="E5" s="8" t="str">
        <f t="shared" si="0"/>
        <v>RAPORT4</v>
      </c>
    </row>
    <row r="6" spans="1:8" ht="47.25" x14ac:dyDescent="0.25">
      <c r="A6" s="4">
        <v>5</v>
      </c>
      <c r="B6" s="5" t="s">
        <v>6</v>
      </c>
      <c r="C6" s="6" t="s">
        <v>27</v>
      </c>
      <c r="D6" s="7" t="s">
        <v>51</v>
      </c>
      <c r="E6" s="8" t="str">
        <f t="shared" si="0"/>
        <v>RAPORT5</v>
      </c>
      <c r="H6" s="2"/>
    </row>
    <row r="7" spans="1:8" ht="47.25" x14ac:dyDescent="0.25">
      <c r="A7" s="4">
        <v>6</v>
      </c>
      <c r="B7" s="5" t="s">
        <v>7</v>
      </c>
      <c r="C7" s="6" t="s">
        <v>28</v>
      </c>
      <c r="D7" s="7" t="s">
        <v>51</v>
      </c>
      <c r="E7" s="8" t="str">
        <f t="shared" si="0"/>
        <v>RAPORT6</v>
      </c>
    </row>
    <row r="8" spans="1:8" ht="45" x14ac:dyDescent="0.25">
      <c r="A8" s="4">
        <v>7</v>
      </c>
      <c r="B8" s="5" t="s">
        <v>8</v>
      </c>
      <c r="C8" s="6" t="s">
        <v>29</v>
      </c>
      <c r="D8" s="7" t="s">
        <v>54</v>
      </c>
      <c r="E8" s="8" t="str">
        <f t="shared" si="0"/>
        <v>RAPORT7</v>
      </c>
    </row>
    <row r="9" spans="1:8" ht="63" x14ac:dyDescent="0.25">
      <c r="A9" s="4">
        <v>8</v>
      </c>
      <c r="B9" s="5" t="s">
        <v>9</v>
      </c>
      <c r="C9" s="27" t="s">
        <v>330</v>
      </c>
      <c r="D9" s="7" t="s">
        <v>45</v>
      </c>
      <c r="E9" s="8" t="str">
        <f>_xlfn.CONCAT("RAPORT",A9)</f>
        <v>RAPORT8</v>
      </c>
    </row>
    <row r="10" spans="1:8" ht="63" x14ac:dyDescent="0.25">
      <c r="A10" s="4">
        <v>9</v>
      </c>
      <c r="B10" s="5" t="s">
        <v>10</v>
      </c>
      <c r="C10" s="27" t="s">
        <v>331</v>
      </c>
      <c r="D10" s="7" t="s">
        <v>45</v>
      </c>
      <c r="E10" s="8" t="str">
        <f t="shared" si="0"/>
        <v>RAPORT9</v>
      </c>
    </row>
    <row r="11" spans="1:8" ht="31.5" x14ac:dyDescent="0.25">
      <c r="A11" s="4">
        <v>10</v>
      </c>
      <c r="B11" s="5" t="s">
        <v>11</v>
      </c>
      <c r="C11" s="6" t="s">
        <v>30</v>
      </c>
      <c r="D11" s="7" t="s">
        <v>50</v>
      </c>
      <c r="E11" s="8" t="str">
        <f t="shared" si="0"/>
        <v>RAPORT10</v>
      </c>
    </row>
    <row r="12" spans="1:8" ht="47.25" x14ac:dyDescent="0.25">
      <c r="A12" s="4">
        <v>11</v>
      </c>
      <c r="B12" s="5" t="s">
        <v>12</v>
      </c>
      <c r="C12" s="6" t="s">
        <v>31</v>
      </c>
      <c r="D12" s="7" t="s">
        <v>42</v>
      </c>
      <c r="E12" s="8" t="str">
        <f t="shared" si="0"/>
        <v>RAPORT11</v>
      </c>
    </row>
    <row r="13" spans="1:8" ht="47.25" x14ac:dyDescent="0.25">
      <c r="A13" s="4">
        <v>12</v>
      </c>
      <c r="B13" s="5" t="s">
        <v>13</v>
      </c>
      <c r="C13" s="6" t="s">
        <v>32</v>
      </c>
      <c r="D13" s="7" t="s">
        <v>42</v>
      </c>
      <c r="E13" s="8" t="str">
        <f t="shared" si="0"/>
        <v>RAPORT12</v>
      </c>
    </row>
    <row r="14" spans="1:8" ht="47.25" x14ac:dyDescent="0.25">
      <c r="A14" s="4">
        <v>13</v>
      </c>
      <c r="B14" s="5" t="s">
        <v>14</v>
      </c>
      <c r="C14" s="6" t="s">
        <v>33</v>
      </c>
      <c r="D14" s="7" t="s">
        <v>50</v>
      </c>
      <c r="E14" s="8" t="str">
        <f t="shared" si="0"/>
        <v>RAPORT13</v>
      </c>
    </row>
    <row r="15" spans="1:8" ht="31.5" x14ac:dyDescent="0.25">
      <c r="A15" s="4">
        <v>14</v>
      </c>
      <c r="B15" s="5" t="s">
        <v>15</v>
      </c>
      <c r="C15" s="6" t="s">
        <v>39</v>
      </c>
      <c r="D15" s="7" t="s">
        <v>46</v>
      </c>
      <c r="E15" s="8" t="str">
        <f>_xlfn.CONCAT("RAPORT",A15)</f>
        <v>RAPORT14</v>
      </c>
    </row>
    <row r="16" spans="1:8" ht="31.5" x14ac:dyDescent="0.25">
      <c r="A16" s="4">
        <v>15</v>
      </c>
      <c r="B16" s="5" t="s">
        <v>16</v>
      </c>
      <c r="C16" s="6" t="s">
        <v>34</v>
      </c>
      <c r="D16" s="7" t="s">
        <v>46</v>
      </c>
      <c r="E16" s="8" t="str">
        <f t="shared" si="0"/>
        <v>RAPORT15</v>
      </c>
    </row>
    <row r="17" spans="1:5" ht="31.5" x14ac:dyDescent="0.25">
      <c r="A17" s="4">
        <v>16</v>
      </c>
      <c r="B17" s="5" t="s">
        <v>17</v>
      </c>
      <c r="C17" s="6" t="s">
        <v>35</v>
      </c>
      <c r="D17" s="7" t="s">
        <v>47</v>
      </c>
      <c r="E17" s="8" t="str">
        <f t="shared" si="0"/>
        <v>RAPORT16</v>
      </c>
    </row>
    <row r="18" spans="1:5" ht="31.5" x14ac:dyDescent="0.25">
      <c r="A18" s="4">
        <v>17</v>
      </c>
      <c r="B18" s="5" t="s">
        <v>18</v>
      </c>
      <c r="C18" s="6" t="s">
        <v>40</v>
      </c>
      <c r="D18" s="7" t="s">
        <v>44</v>
      </c>
      <c r="E18" s="8" t="str">
        <f t="shared" si="0"/>
        <v>RAPORT17</v>
      </c>
    </row>
    <row r="19" spans="1:5" ht="15.75" x14ac:dyDescent="0.25">
      <c r="A19" s="4">
        <v>18</v>
      </c>
      <c r="B19" s="5" t="s">
        <v>19</v>
      </c>
      <c r="C19" s="6" t="s">
        <v>36</v>
      </c>
      <c r="D19" s="7" t="s">
        <v>44</v>
      </c>
      <c r="E19" s="8" t="str">
        <f t="shared" si="0"/>
        <v>RAPORT18</v>
      </c>
    </row>
    <row r="20" spans="1:5" ht="47.25" x14ac:dyDescent="0.25">
      <c r="A20" s="4">
        <v>19</v>
      </c>
      <c r="B20" s="5" t="s">
        <v>20</v>
      </c>
      <c r="C20" s="6" t="s">
        <v>37</v>
      </c>
      <c r="D20" s="7" t="s">
        <v>48</v>
      </c>
      <c r="E20" s="8" t="str">
        <f t="shared" si="0"/>
        <v>RAPORT19</v>
      </c>
    </row>
    <row r="21" spans="1:5" ht="31.5" x14ac:dyDescent="0.25">
      <c r="A21" s="4">
        <v>20</v>
      </c>
      <c r="B21" s="5" t="s">
        <v>21</v>
      </c>
      <c r="C21" s="6" t="s">
        <v>38</v>
      </c>
      <c r="D21" s="7" t="s">
        <v>48</v>
      </c>
      <c r="E21" s="8" t="str">
        <f t="shared" si="0"/>
        <v>RAPORT20</v>
      </c>
    </row>
  </sheetData>
  <pageMargins left="0.7" right="0.7" top="0.75" bottom="0.75" header="0.3" footer="0.3"/>
  <pageSetup paperSize="9" scale="58"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F2D840-D1EE-43E8-8B10-E80526A18F95}">
  <sheetPr>
    <pageSetUpPr fitToPage="1"/>
  </sheetPr>
  <dimension ref="A2:AO14"/>
  <sheetViews>
    <sheetView showGridLines="0" view="pageBreakPreview" topLeftCell="A4" zoomScale="80" zoomScaleNormal="100" zoomScaleSheetLayoutView="80" workbookViewId="0">
      <selection activeCell="B4" sqref="B4:H5"/>
    </sheetView>
  </sheetViews>
  <sheetFormatPr defaultColWidth="6.42578125" defaultRowHeight="15" x14ac:dyDescent="0.25"/>
  <cols>
    <col min="1" max="1" width="6.28515625" style="11" customWidth="1"/>
    <col min="2" max="2" width="31" style="10" customWidth="1"/>
    <col min="3" max="3" width="12.7109375" customWidth="1"/>
    <col min="4" max="4" width="14.42578125" customWidth="1"/>
    <col min="5" max="5" width="13.42578125" customWidth="1"/>
    <col min="6" max="6" width="8.42578125" style="1" customWidth="1"/>
    <col min="7" max="7" width="4.85546875" style="1" customWidth="1"/>
    <col min="8" max="8" width="12.140625" style="1" customWidth="1"/>
    <col min="25" max="25" width="7.28515625" customWidth="1"/>
    <col min="41" max="41" width="12.28515625" customWidth="1"/>
  </cols>
  <sheetData>
    <row r="2" spans="1:41" ht="79.5" customHeight="1" x14ac:dyDescent="0.25">
      <c r="C2" s="110" t="s">
        <v>177</v>
      </c>
      <c r="D2" s="110"/>
      <c r="E2" s="110"/>
      <c r="F2" s="110"/>
      <c r="G2" s="110"/>
      <c r="H2" s="110"/>
    </row>
    <row r="3" spans="1:41" ht="10.5" customHeight="1" x14ac:dyDescent="0.35">
      <c r="C3" s="13"/>
      <c r="D3" s="13"/>
      <c r="E3" s="14"/>
      <c r="F3" s="20"/>
      <c r="G3" s="20"/>
      <c r="H3" s="20"/>
    </row>
    <row r="4" spans="1:41" ht="29.25" customHeight="1" x14ac:dyDescent="0.25">
      <c r="B4" s="107" t="str">
        <f>Start!A12</f>
        <v>WYDZIAŁ EKONOMICZNY</v>
      </c>
      <c r="C4" s="107"/>
      <c r="D4" s="107"/>
      <c r="E4" s="107"/>
      <c r="F4" s="107"/>
      <c r="G4" s="107"/>
      <c r="H4" s="107"/>
    </row>
    <row r="5" spans="1:41" ht="26.25" customHeight="1" x14ac:dyDescent="0.25">
      <c r="B5" s="107"/>
      <c r="C5" s="107"/>
      <c r="D5" s="107"/>
      <c r="E5" s="107"/>
      <c r="F5" s="107"/>
      <c r="G5" s="107"/>
      <c r="H5" s="107"/>
    </row>
    <row r="6" spans="1:41" ht="12.75" customHeight="1" x14ac:dyDescent="0.25"/>
    <row r="7" spans="1:41" s="21" customFormat="1" ht="219" customHeight="1" x14ac:dyDescent="0.25">
      <c r="A7" s="112" t="s">
        <v>0</v>
      </c>
      <c r="B7" s="112" t="s">
        <v>359</v>
      </c>
      <c r="C7" s="112" t="s">
        <v>360</v>
      </c>
      <c r="D7" s="113" t="s">
        <v>163</v>
      </c>
      <c r="E7" s="109" t="s">
        <v>178</v>
      </c>
      <c r="F7" s="108" t="s">
        <v>164</v>
      </c>
      <c r="G7" s="108"/>
      <c r="H7" s="108"/>
      <c r="I7" s="108"/>
      <c r="J7" s="108" t="s">
        <v>87</v>
      </c>
      <c r="K7" s="108"/>
      <c r="L7" s="108"/>
      <c r="M7" s="108"/>
      <c r="N7" s="108"/>
      <c r="O7" s="108"/>
      <c r="P7" s="108"/>
      <c r="Q7" s="108"/>
      <c r="R7" s="108"/>
      <c r="S7" s="108" t="s">
        <v>165</v>
      </c>
      <c r="T7" s="108"/>
      <c r="U7" s="108"/>
      <c r="V7" s="108"/>
      <c r="W7" s="108" t="s">
        <v>166</v>
      </c>
      <c r="X7" s="108"/>
      <c r="Y7" s="108"/>
      <c r="Z7" s="108" t="s">
        <v>167</v>
      </c>
      <c r="AA7" s="108"/>
      <c r="AB7" s="108"/>
      <c r="AC7" s="108" t="s">
        <v>168</v>
      </c>
      <c r="AD7" s="108"/>
      <c r="AE7" s="108" t="s">
        <v>169</v>
      </c>
      <c r="AF7" s="108"/>
      <c r="AG7" s="108" t="s">
        <v>170</v>
      </c>
      <c r="AH7" s="108"/>
      <c r="AI7" s="108" t="s">
        <v>171</v>
      </c>
      <c r="AJ7" s="108"/>
      <c r="AK7" s="108" t="s">
        <v>172</v>
      </c>
      <c r="AL7" s="108"/>
      <c r="AM7" s="106" t="s">
        <v>173</v>
      </c>
      <c r="AN7" s="106" t="s">
        <v>174</v>
      </c>
      <c r="AO7" s="106" t="s">
        <v>175</v>
      </c>
    </row>
    <row r="8" spans="1:41" s="22" customFormat="1" ht="54" customHeight="1" x14ac:dyDescent="0.25">
      <c r="A8" s="112"/>
      <c r="B8" s="112"/>
      <c r="C8" s="112"/>
      <c r="D8" s="113"/>
      <c r="E8" s="109"/>
      <c r="F8" s="63" t="s">
        <v>106</v>
      </c>
      <c r="G8" s="63" t="s">
        <v>107</v>
      </c>
      <c r="H8" s="65" t="s">
        <v>83</v>
      </c>
      <c r="I8" s="64" t="s">
        <v>85</v>
      </c>
      <c r="J8" s="63" t="s">
        <v>108</v>
      </c>
      <c r="K8" s="65" t="s">
        <v>89</v>
      </c>
      <c r="L8" s="63" t="s">
        <v>109</v>
      </c>
      <c r="M8" s="65" t="s">
        <v>92</v>
      </c>
      <c r="N8" s="63" t="s">
        <v>110</v>
      </c>
      <c r="O8" s="63" t="s">
        <v>111</v>
      </c>
      <c r="P8" s="65" t="s">
        <v>96</v>
      </c>
      <c r="Q8" s="63" t="s">
        <v>112</v>
      </c>
      <c r="R8" s="65" t="s">
        <v>99</v>
      </c>
      <c r="S8" s="63" t="s">
        <v>117</v>
      </c>
      <c r="T8" s="63" t="s">
        <v>118</v>
      </c>
      <c r="U8" s="65" t="s">
        <v>120</v>
      </c>
      <c r="V8" s="63" t="s">
        <v>119</v>
      </c>
      <c r="W8" s="63" t="s">
        <v>138</v>
      </c>
      <c r="X8" s="65" t="s">
        <v>139</v>
      </c>
      <c r="Y8" s="63" t="s">
        <v>140</v>
      </c>
      <c r="Z8" s="63" t="s">
        <v>142</v>
      </c>
      <c r="AA8" s="65" t="s">
        <v>143</v>
      </c>
      <c r="AB8" s="63" t="s">
        <v>144</v>
      </c>
      <c r="AC8" s="63" t="s">
        <v>146</v>
      </c>
      <c r="AD8" s="63" t="s">
        <v>147</v>
      </c>
      <c r="AE8" s="63" t="s">
        <v>149</v>
      </c>
      <c r="AF8" s="63" t="s">
        <v>150</v>
      </c>
      <c r="AG8" s="63" t="s">
        <v>152</v>
      </c>
      <c r="AH8" s="63" t="s">
        <v>153</v>
      </c>
      <c r="AI8" s="63" t="s">
        <v>155</v>
      </c>
      <c r="AJ8" s="63" t="s">
        <v>156</v>
      </c>
      <c r="AK8" s="63" t="s">
        <v>158</v>
      </c>
      <c r="AL8" s="63" t="s">
        <v>159</v>
      </c>
      <c r="AM8" s="106"/>
      <c r="AN8" s="106"/>
      <c r="AO8" s="106"/>
    </row>
    <row r="9" spans="1:41" s="1" customFormat="1" ht="65.25" customHeight="1" x14ac:dyDescent="0.25">
      <c r="A9" s="36">
        <v>1</v>
      </c>
      <c r="B9" s="47" t="str">
        <f>$B$4</f>
        <v>WYDZIAŁ EKONOMICZNY</v>
      </c>
      <c r="C9" s="47" t="str">
        <f>IFERROR(VLOOKUP(B9,WYDZIAŁY!$A$19:$B$32,2,0),"")</f>
        <v>WE</v>
      </c>
      <c r="D9" s="48" t="str">
        <f>Ekonomia!D6:H6</f>
        <v>ekonomia</v>
      </c>
      <c r="E9" s="49">
        <f>IFERROR(AO9,"")</f>
        <v>0.86111111111111116</v>
      </c>
      <c r="F9" s="50">
        <f>IF((ISTEXT(Ekonomia!$F$13)),3,IF((ISTEXT(Ekonomia!$G$13)),2,IF(ISTEXT(Ekonomia!$H$13),1,"")))</f>
        <v>3</v>
      </c>
      <c r="G9" s="50">
        <f>IF((ISTEXT(Ekonomia!$F$14)),3,IF((ISTEXT(Ekonomia!$G$14)),2,IF(ISTEXT(Ekonomia!$H$14),1,"")))</f>
        <v>3</v>
      </c>
      <c r="H9" s="50" t="str">
        <f>IF((ISTEXT(Ekonomia!$F$15)),3,IF((ISTEXT(Ekonomia!$G$15)),2,IF(ISTEXT(Ekonomia!$H$15),1,"")))</f>
        <v/>
      </c>
      <c r="I9" s="50" t="str">
        <f>IF((ISTEXT(Ekonomia!$F$16)),3,IF((ISTEXT(Ekonomia!$G$16)),2,IF(ISTEXT(Ekonomia!$H$16),1,"")))</f>
        <v/>
      </c>
      <c r="J9" s="50">
        <f>IF((ISTEXT(Ekonomia!$F$20)),3,IF((ISTEXT(Ekonomia!$G$20)),2,IF(ISTEXT(Ekonomia!$H$20),1,"")))</f>
        <v>2</v>
      </c>
      <c r="K9" s="50" t="str">
        <f>IF((ISTEXT(Ekonomia!$F$21)),3,IF((ISTEXT(Ekonomia!$G$21)),2,IF(ISTEXT(Ekonomia!$H$21),1,"")))</f>
        <v/>
      </c>
      <c r="L9" s="50">
        <f>IF((ISTEXT(Ekonomia!$F$22)),3,IF((ISTEXT(Ekonomia!$G$22)),2,IF(ISTEXT(Ekonomia!$H$22),1,"")))</f>
        <v>2</v>
      </c>
      <c r="M9" s="50" t="str">
        <f>IF((ISTEXT(Ekonomia!$F$23)),3,IF((ISTEXT(Ekonomia!$G$23)),2,IF(ISTEXT(Ekonomia!$H$23),1,"")))</f>
        <v/>
      </c>
      <c r="N9" s="50">
        <f>IF((ISTEXT(Ekonomia!$F$24)),3,IF((ISTEXT(Ekonomia!$G$24)),2,IF(ISTEXT(Ekonomia!$H$24),1,"")))</f>
        <v>3</v>
      </c>
      <c r="O9" s="50">
        <f>IF((ISTEXT(Ekonomia!$F$25)),3,IF((ISTEXT(Ekonomia!$G$25)),2,IF(ISTEXT(Ekonomia!$H$25),1,"")))</f>
        <v>3</v>
      </c>
      <c r="P9" s="50" t="str">
        <f>IF((ISTEXT(Ekonomia!$F$26)),3,IF((ISTEXT(Ekonomia!$G$26)),2,IF(ISTEXT(Ekonomia!$H$26),1,"")))</f>
        <v/>
      </c>
      <c r="Q9" s="50">
        <f>IF((ISTEXT(Ekonomia!$F$27)),3,IF((ISTEXT(Ekonomia!$G$27)),2,IF(ISTEXT(Ekonomia!$H$27),1,"")))</f>
        <v>2</v>
      </c>
      <c r="R9" s="50" t="str">
        <f>IF((ISTEXT(Ekonomia!$F$28)),3,IF((ISTEXT(Ekonomia!$G$28)),2,IF(ISTEXT(Ekonomia!$H$28),1,"")))</f>
        <v/>
      </c>
      <c r="S9" s="50">
        <f>IF((ISTEXT(Ekonomia!$F$32)),3,IF((ISTEXT(Ekonomia!$G$32)),2,IF(ISTEXT(Ekonomia!$H$32),1,"")))</f>
        <v>3</v>
      </c>
      <c r="T9" s="50">
        <f>IF((ISTEXT(Ekonomia!$F$33)),3,IF((ISTEXT(Ekonomia!$G$33)),2,IF(ISTEXT(Ekonomia!$H$33),1,"")))</f>
        <v>3</v>
      </c>
      <c r="U9" s="50" t="str">
        <f>IF((ISTEXT(Ekonomia!$F$34)),3,IF((ISTEXT(Ekonomia!$G$34)),2,IF(ISTEXT(Ekonomia!$H$34),1,"")))</f>
        <v/>
      </c>
      <c r="V9" s="50">
        <f>IF((ISTEXT(Ekonomia!$F$35)),3,IF((ISTEXT(Ekonomia!$G$35)),2,IF(ISTEXT(Ekonomia!$H$35),1,"")))</f>
        <v>2</v>
      </c>
      <c r="W9" s="50">
        <f>IF((ISTEXT(Ekonomia!$F$39)),3,IF((ISTEXT(Ekonomia!$G$39)),2,IF(ISTEXT(Ekonomia!$H$39),1,"")))</f>
        <v>3</v>
      </c>
      <c r="X9" s="50" t="str">
        <f>IF((ISTEXT(Ekonomia!$F$40)),3,IF((ISTEXT(Ekonomia!$G$40)),2,IF(ISTEXT(Ekonomia!$H$40),1,"")))</f>
        <v/>
      </c>
      <c r="Y9" s="50">
        <f>IF((ISTEXT(Ekonomia!$F$41)),3,IF((ISTEXT(Ekonomia!$G$41)),2,IF(ISTEXT(Ekonomia!$H$41),1,"")))</f>
        <v>2</v>
      </c>
      <c r="Z9" s="50">
        <f>IF((ISTEXT(Ekonomia!$F$45)),3,IF((ISTEXT(Ekonomia!$G$45)),2,IF(ISTEXT(Ekonomia!$H$45),1,"")))</f>
        <v>2</v>
      </c>
      <c r="AA9" s="50" t="str">
        <f>IF((ISTEXT(Ekonomia!$F$46)),3,IF((ISTEXT(Ekonomia!$G$46)),2,IF(ISTEXT(Ekonomia!$H$46),1,"")))</f>
        <v/>
      </c>
      <c r="AB9" s="50">
        <f>IF((ISTEXT(Ekonomia!$F$47)),3,IF((ISTEXT(Ekonomia!$G$47)),2,IF(ISTEXT(Ekonomia!$H$47),1,"")))</f>
        <v>3</v>
      </c>
      <c r="AC9" s="50">
        <f>IF((ISTEXT(Ekonomia!$F$51)),3,IF((ISTEXT(Ekonomia!$G$51)),2,IF(ISTEXT(Ekonomia!$H$51),1,"")))</f>
        <v>2</v>
      </c>
      <c r="AD9" s="50">
        <f>IF((ISTEXT(Ekonomia!$F$52)),3,IF((ISTEXT(Ekonomia!$G$52)),2,IF(ISTEXT(Ekonomia!$H$52),1,"")))</f>
        <v>2</v>
      </c>
      <c r="AE9" s="50">
        <f>IF((ISTEXT(Ekonomia!$F$56)),3,IF((ISTEXT(Ekonomia!$G$56)),2,IF(ISTEXT(Ekonomia!$H$56),1,"")))</f>
        <v>3</v>
      </c>
      <c r="AF9" s="50">
        <f>IF((ISTEXT(Ekonomia!$F$57)),3,IF((ISTEXT(Ekonomia!$G$57)),2,IF(ISTEXT(Ekonomia!$H$57),1,"")))</f>
        <v>3</v>
      </c>
      <c r="AG9" s="50">
        <f>IF((ISTEXT(Ekonomia!$F$61)),3,IF((ISTEXT(Ekonomia!$G$61)),2,IF(ISTEXT(Ekonomia!$H$61),1,"")))</f>
        <v>3</v>
      </c>
      <c r="AH9" s="50">
        <f>IF((ISTEXT(Ekonomia!$F$62)),3,IF((ISTEXT(Ekonomia!$G$62)),2,IF(ISTEXT(Ekonomia!$H$62),1,"")))</f>
        <v>3</v>
      </c>
      <c r="AI9" s="50">
        <f>IF((ISTEXT(Ekonomia!$F$66)),3,IF((ISTEXT(Ekonomia!$G$66)),2,IF(ISTEXT(Ekonomia!$H$66),1,"")))</f>
        <v>2</v>
      </c>
      <c r="AJ9" s="50">
        <f>IF((ISTEXT(Ekonomia!$F$67)),3,IF((ISTEXT(Ekonomia!$G$67)),2,IF(ISTEXT(Ekonomia!$H$67),1,"")))</f>
        <v>3</v>
      </c>
      <c r="AK9" s="50">
        <f>IF((ISTEXT(Ekonomia!$F$71)),3,IF((ISTEXT(Ekonomia!$G$71)),2,IF(ISTEXT(Ekonomia!$H$71),1,"")))</f>
        <v>3</v>
      </c>
      <c r="AL9" s="50">
        <f>IF((ISTEXT(Ekonomia!$F$72)),3,IF((ISTEXT(Ekonomia!$G$72)),2,IF(ISTEXT(Ekonomia!$H$72),1,"")))</f>
        <v>2</v>
      </c>
      <c r="AM9" s="36">
        <f>COUNT(F9:AL9)*3</f>
        <v>72</v>
      </c>
      <c r="AN9" s="50">
        <f>SUM(F9:AL9)</f>
        <v>62</v>
      </c>
      <c r="AO9" s="49">
        <f>IFERROR(AN9/AM9,"")</f>
        <v>0.86111111111111116</v>
      </c>
    </row>
    <row r="10" spans="1:41" s="1" customFormat="1" ht="65.25" customHeight="1" x14ac:dyDescent="0.25">
      <c r="A10" s="36">
        <v>2</v>
      </c>
      <c r="B10" s="47" t="str">
        <f>$B$4</f>
        <v>WYDZIAŁ EKONOMICZNY</v>
      </c>
      <c r="C10" s="47" t="str">
        <f>IFERROR(VLOOKUP(B10,WYDZIAŁY!$A$19:$B$32,2,0),"")</f>
        <v>WE</v>
      </c>
      <c r="D10" s="48" t="str">
        <f>'Finanse i rachunkowość'!D6:H6</f>
        <v>finanse i rachunkowość</v>
      </c>
      <c r="E10" s="49">
        <f t="shared" ref="E10:E13" si="0">IFERROR(AO10,"")</f>
        <v>0.86111111111111116</v>
      </c>
      <c r="F10" s="50">
        <f>IF((ISTEXT('Finanse i rachunkowość'!$F$13)),3,IF((ISTEXT('Finanse i rachunkowość'!$G$13)),2,IF(ISTEXT('Finanse i rachunkowość'!$H$13),1,"")))</f>
        <v>3</v>
      </c>
      <c r="G10" s="50">
        <f>IF((ISTEXT('Finanse i rachunkowość'!$F$14)),3,IF((ISTEXT('Finanse i rachunkowość'!$G$14)),2,IF(ISTEXT('Finanse i rachunkowość'!$H$14),1,"")))</f>
        <v>3</v>
      </c>
      <c r="H10" s="50" t="str">
        <f>IF((ISTEXT('Finanse i rachunkowość'!$F$15)),3,IF((ISTEXT('Finanse i rachunkowość'!$G$15)),2,IF(ISTEXT('Finanse i rachunkowość'!$H$15),1,"")))</f>
        <v/>
      </c>
      <c r="I10" s="50" t="str">
        <f>IF((ISTEXT('Finanse i rachunkowość'!$F$16)),3,IF((ISTEXT('Finanse i rachunkowość'!$G$16)),2,IF(ISTEXT('Finanse i rachunkowość'!$H$16),1,"")))</f>
        <v/>
      </c>
      <c r="J10" s="50">
        <f>IF((ISTEXT('Finanse i rachunkowość'!$F$20)),3,IF((ISTEXT('Finanse i rachunkowość'!$G$20)),2,IF(ISTEXT('Finanse i rachunkowość'!$H$20),1,"")))</f>
        <v>2</v>
      </c>
      <c r="K10" s="50" t="str">
        <f>IF((ISTEXT('Finanse i rachunkowość'!$F$21)),3,IF((ISTEXT('Finanse i rachunkowość'!$G$21)),2,IF(ISTEXT('Finanse i rachunkowość'!$H$21),1,"")))</f>
        <v/>
      </c>
      <c r="L10" s="50">
        <f>IF((ISTEXT('Finanse i rachunkowość'!$F$22)),3,IF((ISTEXT('Finanse i rachunkowość'!$G$22)),2,IF(ISTEXT('Finanse i rachunkowość'!$H$22),1,"")))</f>
        <v>2</v>
      </c>
      <c r="M10" s="50" t="str">
        <f>IF((ISTEXT('Finanse i rachunkowość'!$F$23)),3,IF((ISTEXT('Finanse i rachunkowość'!$G$23)),2,IF(ISTEXT('Finanse i rachunkowość'!$H$23),1,"")))</f>
        <v/>
      </c>
      <c r="N10" s="50">
        <f>IF((ISTEXT('Finanse i rachunkowość'!$F$24)),3,IF((ISTEXT('Finanse i rachunkowość'!$G$24)),2,IF(ISTEXT('Finanse i rachunkowość'!$H$24),1,"")))</f>
        <v>3</v>
      </c>
      <c r="O10" s="50">
        <f>IF((ISTEXT('Finanse i rachunkowość'!$F$25)),3,IF((ISTEXT('Finanse i rachunkowość'!$G$25)),2,IF(ISTEXT('Finanse i rachunkowość'!$H$25),1,"")))</f>
        <v>3</v>
      </c>
      <c r="P10" s="50" t="str">
        <f>IF((ISTEXT('Finanse i rachunkowość'!$F$26)),3,IF((ISTEXT('Finanse i rachunkowość'!$G$26)),2,IF(ISTEXT('Finanse i rachunkowość'!$H$26),1,"")))</f>
        <v/>
      </c>
      <c r="Q10" s="50">
        <f>IF((ISTEXT('Finanse i rachunkowość'!$F$27)),3,IF((ISTEXT('Finanse i rachunkowość'!$G$27)),2,IF(ISTEXT('Finanse i rachunkowość'!$H$27),1,"")))</f>
        <v>2</v>
      </c>
      <c r="R10" s="50" t="str">
        <f>IF((ISTEXT('Finanse i rachunkowość'!$F$28)),3,IF((ISTEXT('Finanse i rachunkowość'!$G$28)),2,IF(ISTEXT('Finanse i rachunkowość'!$H$28),1,"")))</f>
        <v/>
      </c>
      <c r="S10" s="50">
        <f>IF((ISTEXT('Finanse i rachunkowość'!$F$32)),3,IF((ISTEXT('Finanse i rachunkowość'!$G$32)),2,IF(ISTEXT('Finanse i rachunkowość'!$H$32),1,"")))</f>
        <v>3</v>
      </c>
      <c r="T10" s="50">
        <f>IF((ISTEXT('Finanse i rachunkowość'!$F$33)),3,IF((ISTEXT('Finanse i rachunkowość'!$G$33)),2,IF(ISTEXT('Finanse i rachunkowość'!$H$33),1,"")))</f>
        <v>3</v>
      </c>
      <c r="U10" s="50" t="str">
        <f>IF((ISTEXT('Finanse i rachunkowość'!$F$34)),3,IF((ISTEXT('Finanse i rachunkowość'!$G$34)),2,IF(ISTEXT('Finanse i rachunkowość'!$H$34),1,"")))</f>
        <v/>
      </c>
      <c r="V10" s="50">
        <f>IF((ISTEXT('Finanse i rachunkowość'!$F$35)),3,IF((ISTEXT('Finanse i rachunkowość'!$G$35)),2,IF(ISTEXT('Finanse i rachunkowość'!$H$35),1,"")))</f>
        <v>2</v>
      </c>
      <c r="W10" s="50">
        <f>IF((ISTEXT('Finanse i rachunkowość'!$F$39)),3,IF((ISTEXT('Finanse i rachunkowość'!$G$39)),2,IF(ISTEXT('Finanse i rachunkowość'!$H$39),1,"")))</f>
        <v>3</v>
      </c>
      <c r="X10" s="50" t="str">
        <f>IF((ISTEXT('Finanse i rachunkowość'!$F$40)),3,IF((ISTEXT('Finanse i rachunkowość'!$G$40)),2,IF(ISTEXT('Finanse i rachunkowość'!$H$40),1,"")))</f>
        <v/>
      </c>
      <c r="Y10" s="50">
        <f>IF((ISTEXT('Finanse i rachunkowość'!$F$41)),3,IF((ISTEXT('Finanse i rachunkowość'!$G$41)),2,IF(ISTEXT('Finanse i rachunkowość'!$H$41),1,"")))</f>
        <v>2</v>
      </c>
      <c r="Z10" s="50">
        <f>IF((ISTEXT('Finanse i rachunkowość'!$F$45)),3,IF((ISTEXT('Finanse i rachunkowość'!$G$45)),2,IF(ISTEXT('Finanse i rachunkowość'!$H$45),1,"")))</f>
        <v>2</v>
      </c>
      <c r="AA10" s="50" t="str">
        <f>IF((ISTEXT('Finanse i rachunkowość'!$F$46)),3,IF((ISTEXT('Finanse i rachunkowość'!$G$46)),2,IF(ISTEXT('Finanse i rachunkowość'!$H$46),1,"")))</f>
        <v/>
      </c>
      <c r="AB10" s="50">
        <f>IF((ISTEXT('Finanse i rachunkowość'!$F$47)),3,IF((ISTEXT('Finanse i rachunkowość'!$G$47)),2,IF(ISTEXT('Finanse i rachunkowość'!$H$47),1,"")))</f>
        <v>3</v>
      </c>
      <c r="AC10" s="50">
        <f>IF((ISTEXT('Finanse i rachunkowość'!$F$51)),3,IF((ISTEXT('Finanse i rachunkowość'!$G$51)),2,IF(ISTEXT('Finanse i rachunkowość'!$H$51),1,"")))</f>
        <v>2</v>
      </c>
      <c r="AD10" s="50">
        <f>IF((ISTEXT('Finanse i rachunkowość'!$F$52)),3,IF((ISTEXT('Finanse i rachunkowość'!$G$52)),2,IF(ISTEXT('Finanse i rachunkowość'!$H$52),1,"")))</f>
        <v>2</v>
      </c>
      <c r="AE10" s="50">
        <f>IF((ISTEXT('Finanse i rachunkowość'!$F$56)),3,IF((ISTEXT('Finanse i rachunkowość'!$G$56)),2,IF(ISTEXT('Finanse i rachunkowość'!$H$56),1,"")))</f>
        <v>3</v>
      </c>
      <c r="AF10" s="50">
        <f>IF((ISTEXT('Finanse i rachunkowość'!$F$57)),3,IF((ISTEXT('Finanse i rachunkowość'!$G$57)),2,IF(ISTEXT('Finanse i rachunkowość'!$H$57),1,"")))</f>
        <v>3</v>
      </c>
      <c r="AG10" s="50">
        <f>IF((ISTEXT('Finanse i rachunkowość'!$F$61)),3,IF((ISTEXT('Finanse i rachunkowość'!$G$61)),2,IF(ISTEXT('Finanse i rachunkowość'!$H$61),1,"")))</f>
        <v>3</v>
      </c>
      <c r="AH10" s="50">
        <f>IF((ISTEXT('Finanse i rachunkowość'!$F$62)),3,IF((ISTEXT('Finanse i rachunkowość'!$G$62)),2,IF(ISTEXT('Finanse i rachunkowość'!$H$62),1,"")))</f>
        <v>3</v>
      </c>
      <c r="AI10" s="50">
        <f>IF((ISTEXT('Finanse i rachunkowość'!$F$66)),3,IF((ISTEXT('Finanse i rachunkowość'!$G$66)),2,IF(ISTEXT('Finanse i rachunkowość'!$H$66),1,"")))</f>
        <v>2</v>
      </c>
      <c r="AJ10" s="50">
        <f>IF((ISTEXT('Finanse i rachunkowość'!$F$67)),3,IF((ISTEXT('Finanse i rachunkowość'!$G$67)),2,IF(ISTEXT('Finanse i rachunkowość'!$H$67),1,"")))</f>
        <v>3</v>
      </c>
      <c r="AK10" s="50">
        <f>IF((ISTEXT('Finanse i rachunkowość'!$F$71)),3,IF((ISTEXT('Finanse i rachunkowość'!$G$71)),2,IF(ISTEXT('Finanse i rachunkowość'!$H$71),1,"")))</f>
        <v>3</v>
      </c>
      <c r="AL10" s="50">
        <f>IF((ISTEXT('Finanse i rachunkowość'!$F$72)),3,IF((ISTEXT('Finanse i rachunkowość'!$G$72)),2,IF(ISTEXT('Finanse i rachunkowość'!$H$72),1,"")))</f>
        <v>2</v>
      </c>
      <c r="AM10" s="36">
        <f t="shared" ref="AM10:AM13" si="1">COUNT(F10:AL10)*3</f>
        <v>72</v>
      </c>
      <c r="AN10" s="50">
        <f t="shared" ref="AN10:AN13" si="2">SUM(F10:AL10)</f>
        <v>62</v>
      </c>
      <c r="AO10" s="49">
        <f t="shared" ref="AO10:AO13" si="3">IFERROR(AN10/AM10,"")</f>
        <v>0.86111111111111116</v>
      </c>
    </row>
    <row r="11" spans="1:41" s="1" customFormat="1" ht="65.25" customHeight="1" x14ac:dyDescent="0.25">
      <c r="A11" s="36">
        <v>3</v>
      </c>
      <c r="B11" s="47" t="str">
        <f>$B$4</f>
        <v>WYDZIAŁ EKONOMICZNY</v>
      </c>
      <c r="C11" s="47" t="str">
        <f>IFERROR(VLOOKUP(B11,WYDZIAŁY!$A$19:$B$32,2,0),"")</f>
        <v>WE</v>
      </c>
      <c r="D11" s="48" t="str">
        <f>Logistyka!D6:H6</f>
        <v>logistyka</v>
      </c>
      <c r="E11" s="49">
        <f t="shared" si="0"/>
        <v>0.86111111111111116</v>
      </c>
      <c r="F11" s="50">
        <f>IF((ISTEXT(Logistyka!$F$13)),3,IF((ISTEXT(Logistyka!$G$13)),2,IF(ISTEXT(Logistyka!$H$13),1,"")))</f>
        <v>3</v>
      </c>
      <c r="G11" s="50">
        <f>IF((ISTEXT(Logistyka!$F$14)),3,IF((ISTEXT(Logistyka!$G$14)),2,IF(ISTEXT(Logistyka!$H$14),1,"")))</f>
        <v>3</v>
      </c>
      <c r="H11" s="50" t="str">
        <f>IF((ISTEXT(Logistyka!$F$15)),3,IF((ISTEXT(Logistyka!$G$15)),2,IF(ISTEXT(Logistyka!$H$15),1,"")))</f>
        <v/>
      </c>
      <c r="I11" s="50" t="str">
        <f>IF((ISTEXT(Logistyka!$F$16)),3,IF((ISTEXT(Logistyka!$G$16)),2,IF(ISTEXT(Logistyka!$H$16),1,"")))</f>
        <v/>
      </c>
      <c r="J11" s="50">
        <f>IF((ISTEXT(Logistyka!$F$20)),3,IF((ISTEXT(Logistyka!$G$20)),2,IF(ISTEXT(Logistyka!$H$20),1,"")))</f>
        <v>2</v>
      </c>
      <c r="K11" s="50" t="str">
        <f>IF((ISTEXT(Logistyka!$F$21)),3,IF((ISTEXT(Logistyka!$G$21)),2,IF(ISTEXT(Logistyka!$H$21),1,"")))</f>
        <v/>
      </c>
      <c r="L11" s="50">
        <f>IF((ISTEXT(Logistyka!$F$22)),3,IF((ISTEXT(Logistyka!$G$22)),2,IF(ISTEXT(Logistyka!$H$22),1,"")))</f>
        <v>2</v>
      </c>
      <c r="M11" s="50" t="str">
        <f>IF((ISTEXT(Logistyka!$F$23)),3,IF((ISTEXT(Logistyka!$G$23)),2,IF(ISTEXT(Logistyka!$H$23),1,"")))</f>
        <v/>
      </c>
      <c r="N11" s="50">
        <f>IF((ISTEXT(Logistyka!$F$24)),3,IF((ISTEXT(Logistyka!$G$24)),2,IF(ISTEXT(Logistyka!$H$24),1,"")))</f>
        <v>3</v>
      </c>
      <c r="O11" s="50">
        <f>IF((ISTEXT(Logistyka!$F$25)),3,IF((ISTEXT(Logistyka!$G$25)),2,IF(ISTEXT(Logistyka!$H$25),1,"")))</f>
        <v>3</v>
      </c>
      <c r="P11" s="50" t="str">
        <f>IF((ISTEXT(Logistyka!$F$26)),3,IF((ISTEXT(Logistyka!$G$26)),2,IF(ISTEXT(Logistyka!$H$26),1,"")))</f>
        <v/>
      </c>
      <c r="Q11" s="50">
        <f>IF((ISTEXT(Logistyka!$F$27)),3,IF((ISTEXT(Logistyka!$G$27)),2,IF(ISTEXT(Logistyka!$H$27),1,"")))</f>
        <v>2</v>
      </c>
      <c r="R11" s="50" t="str">
        <f>IF((ISTEXT(Logistyka!$F$28)),3,IF((ISTEXT(Logistyka!$G$28)),2,IF(ISTEXT(Logistyka!$H$28),1,"")))</f>
        <v/>
      </c>
      <c r="S11" s="50">
        <f>IF((ISTEXT(Logistyka!$F$32)),3,IF((ISTEXT(Logistyka!$G$32)),2,IF(ISTEXT(Logistyka!$H$32),1,"")))</f>
        <v>3</v>
      </c>
      <c r="T11" s="50">
        <f>IF((ISTEXT(Logistyka!$F$33)),3,IF((ISTEXT(Logistyka!$G$33)),2,IF(ISTEXT(Logistyka!$H$33),1,"")))</f>
        <v>3</v>
      </c>
      <c r="U11" s="50" t="str">
        <f>IF((ISTEXT(Logistyka!$F$34)),3,IF((ISTEXT(Logistyka!$G$34)),2,IF(ISTEXT(Logistyka!$H$34),1,"")))</f>
        <v/>
      </c>
      <c r="V11" s="50">
        <f>IF((ISTEXT(Logistyka!$F$35)),3,IF((ISTEXT(Logistyka!$G$35)),2,IF(ISTEXT(Logistyka!$H$35),1,"")))</f>
        <v>2</v>
      </c>
      <c r="W11" s="50">
        <f>IF((ISTEXT(Logistyka!$F$39)),3,IF((ISTEXT(Logistyka!$G$39)),2,IF(ISTEXT(Logistyka!$H$39),1,"")))</f>
        <v>3</v>
      </c>
      <c r="X11" s="50" t="str">
        <f>IF((ISTEXT(Logistyka!$F$40)),3,IF((ISTEXT(Logistyka!$G$40)),2,IF(ISTEXT(Logistyka!$H$40),1,"")))</f>
        <v/>
      </c>
      <c r="Y11" s="50">
        <f>IF((ISTEXT(Logistyka!$F$41)),3,IF((ISTEXT(Logistyka!$G$41)),2,IF(ISTEXT(Logistyka!$H$41),1,"")))</f>
        <v>2</v>
      </c>
      <c r="Z11" s="50">
        <f>IF((ISTEXT(Logistyka!$F$45)),3,IF((ISTEXT(Logistyka!$G$45)),2,IF(ISTEXT(Logistyka!$H$45),1,"")))</f>
        <v>2</v>
      </c>
      <c r="AA11" s="50" t="str">
        <f>IF((ISTEXT(Logistyka!$F$46)),3,IF((ISTEXT(Logistyka!$G$46)),2,IF(ISTEXT(Logistyka!$H$46),1,"")))</f>
        <v/>
      </c>
      <c r="AB11" s="50">
        <f>IF((ISTEXT(Logistyka!$F$47)),3,IF((ISTEXT(Logistyka!$G$47)),2,IF(ISTEXT(Logistyka!$H$47),1,"")))</f>
        <v>3</v>
      </c>
      <c r="AC11" s="50">
        <f>IF((ISTEXT(Logistyka!$F$51)),3,IF((ISTEXT(Logistyka!$G$51)),2,IF(ISTEXT(Logistyka!$H$51),1,"")))</f>
        <v>2</v>
      </c>
      <c r="AD11" s="50">
        <f>IF((ISTEXT(Logistyka!$F$52)),3,IF((ISTEXT(Logistyka!$G$52)),2,IF(ISTEXT(Logistyka!$H$52),1,"")))</f>
        <v>2</v>
      </c>
      <c r="AE11" s="50">
        <f>IF((ISTEXT(Logistyka!$F$56)),3,IF((ISTEXT(Logistyka!$G$56)),2,IF(ISTEXT(Logistyka!$H$56),1,"")))</f>
        <v>3</v>
      </c>
      <c r="AF11" s="50">
        <f>IF((ISTEXT(Logistyka!$F$57)),3,IF((ISTEXT(Logistyka!$G$57)),2,IF(ISTEXT(Logistyka!$H$57),1,"")))</f>
        <v>3</v>
      </c>
      <c r="AG11" s="50">
        <f>IF((ISTEXT(Logistyka!$F$61)),3,IF((ISTEXT(Logistyka!$G$61)),2,IF(ISTEXT(Logistyka!$H$61),1,"")))</f>
        <v>3</v>
      </c>
      <c r="AH11" s="50">
        <f>IF((ISTEXT(Logistyka!$F$62)),3,IF((ISTEXT(Logistyka!$G$62)),2,IF(ISTEXT(Logistyka!$H$62),1,"")))</f>
        <v>3</v>
      </c>
      <c r="AI11" s="50">
        <f>IF((ISTEXT(Logistyka!$F$66)),3,IF((ISTEXT(Logistyka!$G$66)),2,IF(ISTEXT(Logistyka!$H$66),1,"")))</f>
        <v>2</v>
      </c>
      <c r="AJ11" s="50">
        <f>IF((ISTEXT(Logistyka!$F$67)),3,IF((ISTEXT(Logistyka!$G$67)),2,IF(ISTEXT(Logistyka!$H$67),1,"")))</f>
        <v>3</v>
      </c>
      <c r="AK11" s="50">
        <f>IF((ISTEXT(Logistyka!$F$71)),3,IF((ISTEXT(Logistyka!$G$71)),2,IF(ISTEXT(Logistyka!$H$71),1,"")))</f>
        <v>3</v>
      </c>
      <c r="AL11" s="50">
        <f>IF((ISTEXT(Logistyka!$F$72)),3,IF((ISTEXT(Logistyka!$G$72)),2,IF(ISTEXT(Logistyka!$H$72),1,"")))</f>
        <v>2</v>
      </c>
      <c r="AM11" s="36">
        <f t="shared" si="1"/>
        <v>72</v>
      </c>
      <c r="AN11" s="50">
        <f t="shared" si="2"/>
        <v>62</v>
      </c>
      <c r="AO11" s="49">
        <f t="shared" si="3"/>
        <v>0.86111111111111116</v>
      </c>
    </row>
    <row r="12" spans="1:41" s="1" customFormat="1" ht="65.25" customHeight="1" x14ac:dyDescent="0.25">
      <c r="A12" s="36">
        <v>4</v>
      </c>
      <c r="B12" s="47" t="str">
        <f>$B$4</f>
        <v>WYDZIAŁ EKONOMICZNY</v>
      </c>
      <c r="C12" s="47" t="str">
        <f>IFERROR(VLOOKUP(B12,WYDZIAŁY!$A$19:$B$32,2,0),"")</f>
        <v>WE</v>
      </c>
      <c r="D12" s="48" t="str">
        <f>'Turystyka i rekreacja'!D6:H6</f>
        <v>turystyka i rekreacja</v>
      </c>
      <c r="E12" s="49">
        <f t="shared" si="0"/>
        <v>0.86111111111111116</v>
      </c>
      <c r="F12" s="50">
        <f>IF((ISTEXT('Turystyka i rekreacja'!$F$13)),3,IF((ISTEXT('Turystyka i rekreacja'!$G$13)),2,IF(ISTEXT('Turystyka i rekreacja'!$H$13),1,"")))</f>
        <v>3</v>
      </c>
      <c r="G12" s="50">
        <f>IF((ISTEXT('Turystyka i rekreacja'!$F$14)),3,IF((ISTEXT('Turystyka i rekreacja'!$G$14)),2,IF(ISTEXT('Turystyka i rekreacja'!$H$14),1,"")))</f>
        <v>3</v>
      </c>
      <c r="H12" s="50" t="str">
        <f>IF((ISTEXT('Turystyka i rekreacja'!$F$15)),3,IF((ISTEXT('Turystyka i rekreacja'!$G$15)),2,IF(ISTEXT('Turystyka i rekreacja'!$H$15),1,"")))</f>
        <v/>
      </c>
      <c r="I12" s="50" t="str">
        <f>IF((ISTEXT('Turystyka i rekreacja'!$F$16)),3,IF((ISTEXT('Turystyka i rekreacja'!$G$16)),2,IF(ISTEXT('Turystyka i rekreacja'!$H$16),1,"")))</f>
        <v/>
      </c>
      <c r="J12" s="50">
        <f>IF((ISTEXT('Turystyka i rekreacja'!$F$20)),3,IF((ISTEXT('Turystyka i rekreacja'!$G$20)),2,IF(ISTEXT('Turystyka i rekreacja'!$H$20),1,"")))</f>
        <v>2</v>
      </c>
      <c r="K12" s="50" t="str">
        <f>IF((ISTEXT('Turystyka i rekreacja'!$F$21)),3,IF((ISTEXT('Turystyka i rekreacja'!$G$21)),2,IF(ISTEXT('Turystyka i rekreacja'!$H$21),1,"")))</f>
        <v/>
      </c>
      <c r="L12" s="50">
        <f>IF((ISTEXT('Turystyka i rekreacja'!$F$22)),3,IF((ISTEXT('Turystyka i rekreacja'!$G$22)),2,IF(ISTEXT('Turystyka i rekreacja'!$H$22),1,"")))</f>
        <v>2</v>
      </c>
      <c r="M12" s="50" t="str">
        <f>IF((ISTEXT('Turystyka i rekreacja'!$F$23)),3,IF((ISTEXT('Turystyka i rekreacja'!$G$23)),2,IF(ISTEXT('Turystyka i rekreacja'!$H$23),1,"")))</f>
        <v/>
      </c>
      <c r="N12" s="50">
        <f>IF((ISTEXT('Turystyka i rekreacja'!$F$24)),3,IF((ISTEXT('Turystyka i rekreacja'!$G$24)),2,IF(ISTEXT('Turystyka i rekreacja'!$H$24),1,"")))</f>
        <v>3</v>
      </c>
      <c r="O12" s="50">
        <f>IF((ISTEXT('Turystyka i rekreacja'!$F$25)),3,IF((ISTEXT('Turystyka i rekreacja'!$G$25)),2,IF(ISTEXT('Turystyka i rekreacja'!$H$25),1,"")))</f>
        <v>3</v>
      </c>
      <c r="P12" s="50" t="str">
        <f>IF((ISTEXT('Turystyka i rekreacja'!$F$26)),3,IF((ISTEXT('Turystyka i rekreacja'!$G$26)),2,IF(ISTEXT('Turystyka i rekreacja'!$H$26),1,"")))</f>
        <v/>
      </c>
      <c r="Q12" s="50">
        <f>IF((ISTEXT('Turystyka i rekreacja'!$F$27)),3,IF((ISTEXT('Turystyka i rekreacja'!$G$27)),2,IF(ISTEXT('Turystyka i rekreacja'!$H$27),1,"")))</f>
        <v>2</v>
      </c>
      <c r="R12" s="50" t="str">
        <f>IF((ISTEXT('Turystyka i rekreacja'!$F$28)),3,IF((ISTEXT('Turystyka i rekreacja'!$G$28)),2,IF(ISTEXT('Turystyka i rekreacja'!$H$28),1,"")))</f>
        <v/>
      </c>
      <c r="S12" s="50">
        <f>IF((ISTEXT('Turystyka i rekreacja'!$F$32)),3,IF((ISTEXT('Turystyka i rekreacja'!$G$32)),2,IF(ISTEXT('Turystyka i rekreacja'!$H$32),1,"")))</f>
        <v>3</v>
      </c>
      <c r="T12" s="50">
        <f>IF((ISTEXT('Turystyka i rekreacja'!$F$33)),3,IF((ISTEXT('Turystyka i rekreacja'!$G$33)),2,IF(ISTEXT('Turystyka i rekreacja'!$H$33),1,"")))</f>
        <v>3</v>
      </c>
      <c r="U12" s="50" t="str">
        <f>IF((ISTEXT('Turystyka i rekreacja'!$F$34)),3,IF((ISTEXT('Turystyka i rekreacja'!$G$34)),2,IF(ISTEXT('Turystyka i rekreacja'!$H$34),1,"")))</f>
        <v/>
      </c>
      <c r="V12" s="50">
        <f>IF((ISTEXT('Turystyka i rekreacja'!$F$35)),3,IF((ISTEXT('Turystyka i rekreacja'!$G$35)),2,IF(ISTEXT('Turystyka i rekreacja'!$H$35),1,"")))</f>
        <v>2</v>
      </c>
      <c r="W12" s="50">
        <f>IF((ISTEXT('Turystyka i rekreacja'!$F$39)),3,IF((ISTEXT('Turystyka i rekreacja'!$G$39)),2,IF(ISTEXT('Turystyka i rekreacja'!$H$39),1,"")))</f>
        <v>3</v>
      </c>
      <c r="X12" s="50" t="str">
        <f>IF((ISTEXT('Turystyka i rekreacja'!$F$40)),3,IF((ISTEXT('Turystyka i rekreacja'!$G$40)),2,IF(ISTEXT('Turystyka i rekreacja'!$H$40),1,"")))</f>
        <v/>
      </c>
      <c r="Y12" s="50">
        <f>IF((ISTEXT('Turystyka i rekreacja'!$F$41)),3,IF((ISTEXT('Turystyka i rekreacja'!$G$41)),2,IF(ISTEXT('Turystyka i rekreacja'!$H$41),1,"")))</f>
        <v>2</v>
      </c>
      <c r="Z12" s="50">
        <f>IF((ISTEXT('Turystyka i rekreacja'!$F$45)),3,IF((ISTEXT('Turystyka i rekreacja'!$G$45)),2,IF(ISTEXT('Turystyka i rekreacja'!$H$45),1,"")))</f>
        <v>2</v>
      </c>
      <c r="AA12" s="50" t="str">
        <f>IF((ISTEXT('Turystyka i rekreacja'!$F$46)),3,IF((ISTEXT('Turystyka i rekreacja'!$G$46)),2,IF(ISTEXT('Turystyka i rekreacja'!$H$46),1,"")))</f>
        <v/>
      </c>
      <c r="AB12" s="50">
        <f>IF((ISTEXT('Turystyka i rekreacja'!$F$47)),3,IF((ISTEXT('Turystyka i rekreacja'!$G$47)),2,IF(ISTEXT('Turystyka i rekreacja'!$H$47),1,"")))</f>
        <v>3</v>
      </c>
      <c r="AC12" s="50">
        <f>IF((ISTEXT('Turystyka i rekreacja'!$F$51)),3,IF((ISTEXT('Turystyka i rekreacja'!$G$51)),2,IF(ISTEXT('Turystyka i rekreacja'!$H$51),1,"")))</f>
        <v>2</v>
      </c>
      <c r="AD12" s="50">
        <f>IF((ISTEXT('Turystyka i rekreacja'!$F$52)),3,IF((ISTEXT('Turystyka i rekreacja'!$G$52)),2,IF(ISTEXT('Turystyka i rekreacja'!$H$52),1,"")))</f>
        <v>2</v>
      </c>
      <c r="AE12" s="50">
        <f>IF((ISTEXT('Turystyka i rekreacja'!$F$56)),3,IF((ISTEXT('Turystyka i rekreacja'!$G$56)),2,IF(ISTEXT('Turystyka i rekreacja'!$H$56),1,"")))</f>
        <v>3</v>
      </c>
      <c r="AF12" s="50">
        <f>IF((ISTEXT('Turystyka i rekreacja'!$F$57)),3,IF((ISTEXT('Turystyka i rekreacja'!$G$57)),2,IF(ISTEXT('Turystyka i rekreacja'!$H$57),1,"")))</f>
        <v>3</v>
      </c>
      <c r="AG12" s="50">
        <f>IF((ISTEXT('Turystyka i rekreacja'!$F$61)),3,IF((ISTEXT('Turystyka i rekreacja'!$G$61)),2,IF(ISTEXT('Turystyka i rekreacja'!$H$61),1,"")))</f>
        <v>3</v>
      </c>
      <c r="AH12" s="50">
        <f>IF((ISTEXT('Turystyka i rekreacja'!$F$62)),3,IF((ISTEXT('Turystyka i rekreacja'!$G$62)),2,IF(ISTEXT('Turystyka i rekreacja'!$H$62),1,"")))</f>
        <v>3</v>
      </c>
      <c r="AI12" s="50">
        <f>IF((ISTEXT('Turystyka i rekreacja'!$F$66)),3,IF((ISTEXT('Turystyka i rekreacja'!$G$66)),2,IF(ISTEXT('Turystyka i rekreacja'!$H$66),1,"")))</f>
        <v>2</v>
      </c>
      <c r="AJ12" s="50">
        <f>IF((ISTEXT('Turystyka i rekreacja'!$F$67)),3,IF((ISTEXT('Turystyka i rekreacja'!$G$67)),2,IF(ISTEXT('Turystyka i rekreacja'!$H$67),1,"")))</f>
        <v>3</v>
      </c>
      <c r="AK12" s="50">
        <f>IF((ISTEXT('Turystyka i rekreacja'!$F$71)),3,IF((ISTEXT('Turystyka i rekreacja'!$G$71)),2,IF(ISTEXT('Turystyka i rekreacja'!$H$71),1,"")))</f>
        <v>3</v>
      </c>
      <c r="AL12" s="50">
        <f>IF((ISTEXT('Turystyka i rekreacja'!$F$72)),3,IF((ISTEXT('Turystyka i rekreacja'!$G$72)),2,IF(ISTEXT('Turystyka i rekreacja'!$H$72),1,"")))</f>
        <v>2</v>
      </c>
      <c r="AM12" s="36">
        <f t="shared" si="1"/>
        <v>72</v>
      </c>
      <c r="AN12" s="50">
        <f t="shared" si="2"/>
        <v>62</v>
      </c>
      <c r="AO12" s="49">
        <f t="shared" si="3"/>
        <v>0.86111111111111116</v>
      </c>
    </row>
    <row r="13" spans="1:41" s="1" customFormat="1" ht="65.25" customHeight="1" x14ac:dyDescent="0.25">
      <c r="A13" s="36">
        <v>5</v>
      </c>
      <c r="B13" s="47" t="str">
        <f>$B$4</f>
        <v>WYDZIAŁ EKONOMICZNY</v>
      </c>
      <c r="C13" s="47" t="str">
        <f>IFERROR(VLOOKUP(B13,WYDZIAŁY!$A$19:$B$32,2,0),"")</f>
        <v>WE</v>
      </c>
      <c r="D13" s="48" t="str">
        <f>Zarządzanie!D6:H6</f>
        <v>zarządzanie</v>
      </c>
      <c r="E13" s="49">
        <f t="shared" si="0"/>
        <v>0.86111111111111116</v>
      </c>
      <c r="F13" s="50">
        <f>IF((ISTEXT(Zarządzanie!$F$13)),3,IF((ISTEXT(Zarządzanie!$G$13)),2,IF(ISTEXT(Zarządzanie!$H$13),1,"")))</f>
        <v>3</v>
      </c>
      <c r="G13" s="50">
        <f>IF((ISTEXT(Zarządzanie!$F$14)),3,IF((ISTEXT(Zarządzanie!$G$14)),2,IF(ISTEXT(Zarządzanie!$H$14),1,"")))</f>
        <v>3</v>
      </c>
      <c r="H13" s="50" t="str">
        <f>IF((ISTEXT(Zarządzanie!$F$15)),3,IF((ISTEXT(Zarządzanie!$G$15)),2,IF(ISTEXT(Zarządzanie!$H$15),1,"")))</f>
        <v/>
      </c>
      <c r="I13" s="50" t="str">
        <f>IF((ISTEXT(Zarządzanie!$F$16)),3,IF((ISTEXT(Zarządzanie!$G$16)),2,IF(ISTEXT(Zarządzanie!$H$16),1,"")))</f>
        <v/>
      </c>
      <c r="J13" s="50">
        <f>IF((ISTEXT(Zarządzanie!$F$20)),3,IF((ISTEXT(Zarządzanie!$G$20)),2,IF(ISTEXT(Zarządzanie!$H$20),1,"")))</f>
        <v>2</v>
      </c>
      <c r="K13" s="50" t="str">
        <f>IF((ISTEXT(Zarządzanie!$F$21)),3,IF((ISTEXT(Zarządzanie!$G$21)),2,IF(ISTEXT(Zarządzanie!$H$21),1,"")))</f>
        <v/>
      </c>
      <c r="L13" s="50">
        <f>IF((ISTEXT(Zarządzanie!$F$22)),3,IF((ISTEXT(Zarządzanie!$G$22)),2,IF(ISTEXT(Zarządzanie!$H$22),1,"")))</f>
        <v>2</v>
      </c>
      <c r="M13" s="50" t="str">
        <f>IF((ISTEXT(Zarządzanie!$F$23)),3,IF((ISTEXT(Zarządzanie!$G$23)),2,IF(ISTEXT(Zarządzanie!$H$23),1,"")))</f>
        <v/>
      </c>
      <c r="N13" s="50">
        <f>IF((ISTEXT(Zarządzanie!$F$24)),3,IF((ISTEXT(Zarządzanie!$G$24)),2,IF(ISTEXT(Zarządzanie!$H$24),1,"")))</f>
        <v>3</v>
      </c>
      <c r="O13" s="50">
        <f>IF((ISTEXT(Zarządzanie!$F$25)),3,IF((ISTEXT(Zarządzanie!$G$25)),2,IF(ISTEXT(Zarządzanie!$H$25),1,"")))</f>
        <v>3</v>
      </c>
      <c r="P13" s="50" t="str">
        <f>IF((ISTEXT(Zarządzanie!$F$26)),3,IF((ISTEXT(Zarządzanie!$G$26)),2,IF(ISTEXT(Zarządzanie!$H$26),1,"")))</f>
        <v/>
      </c>
      <c r="Q13" s="50">
        <f>IF((ISTEXT(Zarządzanie!$F$27)),3,IF((ISTEXT(Zarządzanie!$G$27)),2,IF(ISTEXT(Zarządzanie!$H$27),1,"")))</f>
        <v>2</v>
      </c>
      <c r="R13" s="50" t="str">
        <f>IF((ISTEXT(Zarządzanie!$F$28)),3,IF((ISTEXT(Zarządzanie!$G$28)),2,IF(ISTEXT(Zarządzanie!$H$28),1,"")))</f>
        <v/>
      </c>
      <c r="S13" s="50">
        <f>IF((ISTEXT(Zarządzanie!$F$32)),3,IF((ISTEXT(Zarządzanie!$G$32)),2,IF(ISTEXT(Zarządzanie!$H$32),1,"")))</f>
        <v>3</v>
      </c>
      <c r="T13" s="50">
        <f>IF((ISTEXT(Zarządzanie!$F$33)),3,IF((ISTEXT(Zarządzanie!$G$33)),2,IF(ISTEXT(Zarządzanie!$H$33),1,"")))</f>
        <v>3</v>
      </c>
      <c r="U13" s="50" t="str">
        <f>IF((ISTEXT(Zarządzanie!$F$34)),3,IF((ISTEXT(Zarządzanie!$G$34)),2,IF(ISTEXT(Zarządzanie!$H$34),1,"")))</f>
        <v/>
      </c>
      <c r="V13" s="50">
        <f>IF((ISTEXT(Zarządzanie!$F$35)),3,IF((ISTEXT(Zarządzanie!$G$35)),2,IF(ISTEXT(Zarządzanie!$H$35),1,"")))</f>
        <v>2</v>
      </c>
      <c r="W13" s="50">
        <f>IF((ISTEXT(Zarządzanie!$F$39)),3,IF((ISTEXT(Zarządzanie!$G$39)),2,IF(ISTEXT(Zarządzanie!$H$39),1,"")))</f>
        <v>3</v>
      </c>
      <c r="X13" s="50" t="str">
        <f>IF((ISTEXT(Zarządzanie!$F$40)),3,IF((ISTEXT(Zarządzanie!$G$40)),2,IF(ISTEXT(Zarządzanie!$H$40),1,"")))</f>
        <v/>
      </c>
      <c r="Y13" s="50">
        <f>IF((ISTEXT(Zarządzanie!$F$41)),3,IF((ISTEXT(Zarządzanie!$G$41)),2,IF(ISTEXT(Zarządzanie!$H$41),1,"")))</f>
        <v>2</v>
      </c>
      <c r="Z13" s="50">
        <f>IF((ISTEXT(Zarządzanie!$F$45)),3,IF((ISTEXT(Zarządzanie!$G$45)),2,IF(ISTEXT(Zarządzanie!$H$45),1,"")))</f>
        <v>2</v>
      </c>
      <c r="AA13" s="50" t="str">
        <f>IF((ISTEXT(Zarządzanie!$F$46)),3,IF((ISTEXT(Zarządzanie!$G$46)),2,IF(ISTEXT(Zarządzanie!$H$46),1,"")))</f>
        <v/>
      </c>
      <c r="AB13" s="50">
        <f>IF((ISTEXT(Zarządzanie!$F$47)),3,IF((ISTEXT(Zarządzanie!$G$47)),2,IF(ISTEXT(Zarządzanie!$H$47),1,"")))</f>
        <v>3</v>
      </c>
      <c r="AC13" s="50">
        <f>IF((ISTEXT(Zarządzanie!$F$51)),3,IF((ISTEXT(Zarządzanie!$G$51)),2,IF(ISTEXT(Zarządzanie!$H$51),1,"")))</f>
        <v>2</v>
      </c>
      <c r="AD13" s="50">
        <f>IF((ISTEXT(Zarządzanie!$F$52)),3,IF((ISTEXT(Zarządzanie!$G$52)),2,IF(ISTEXT(Zarządzanie!$H$52),1,"")))</f>
        <v>2</v>
      </c>
      <c r="AE13" s="50">
        <f>IF((ISTEXT(Zarządzanie!$F$56)),3,IF((ISTEXT(Zarządzanie!$G$56)),2,IF(ISTEXT(Zarządzanie!$H$56),1,"")))</f>
        <v>3</v>
      </c>
      <c r="AF13" s="50">
        <f>IF((ISTEXT(Zarządzanie!$F$57)),3,IF((ISTEXT(Zarządzanie!$G$57)),2,IF(ISTEXT(Zarządzanie!$H$57),1,"")))</f>
        <v>3</v>
      </c>
      <c r="AG13" s="50">
        <f>IF((ISTEXT(Zarządzanie!$F$61)),3,IF((ISTEXT(Zarządzanie!$G$61)),2,IF(ISTEXT(Zarządzanie!$H$61),1,"")))</f>
        <v>3</v>
      </c>
      <c r="AH13" s="50">
        <f>IF((ISTEXT(Zarządzanie!$F$62)),3,IF((ISTEXT(Zarządzanie!$G$62)),2,IF(ISTEXT(Zarządzanie!$H$62),1,"")))</f>
        <v>3</v>
      </c>
      <c r="AI13" s="50">
        <f>IF((ISTEXT(Zarządzanie!$F$66)),3,IF((ISTEXT(Zarządzanie!$G$66)),2,IF(ISTEXT(Zarządzanie!$H$66),1,"")))</f>
        <v>2</v>
      </c>
      <c r="AJ13" s="50">
        <f>IF((ISTEXT(Zarządzanie!$F$67)),3,IF((ISTEXT(Zarządzanie!$G$67)),2,IF(ISTEXT(Zarządzanie!$H$67),1,"")))</f>
        <v>3</v>
      </c>
      <c r="AK13" s="50">
        <f>IF((ISTEXT(Zarządzanie!$F$71)),3,IF((ISTEXT(Zarządzanie!$G$71)),2,IF(ISTEXT(Zarządzanie!$H$71),1,"")))</f>
        <v>3</v>
      </c>
      <c r="AL13" s="50">
        <f>IF((ISTEXT(Zarządzanie!$F$72)),3,IF((ISTEXT(Zarządzanie!$G$72)),2,IF(ISTEXT(Zarządzanie!$H$72),1,"")))</f>
        <v>2</v>
      </c>
      <c r="AM13" s="36">
        <f t="shared" si="1"/>
        <v>72</v>
      </c>
      <c r="AN13" s="50">
        <f t="shared" si="2"/>
        <v>62</v>
      </c>
      <c r="AO13" s="49">
        <f t="shared" si="3"/>
        <v>0.86111111111111116</v>
      </c>
    </row>
    <row r="14" spans="1:41" s="1" customFormat="1" ht="30" customHeight="1" x14ac:dyDescent="0.25">
      <c r="A14" s="11"/>
      <c r="B14" s="111"/>
      <c r="C14" s="111"/>
      <c r="D14" s="111"/>
      <c r="E14" s="111"/>
      <c r="F14" s="23"/>
      <c r="G14" s="23"/>
      <c r="H14" s="23"/>
      <c r="I14" s="23"/>
      <c r="J14" s="23"/>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c r="AN14"/>
      <c r="AO14"/>
    </row>
  </sheetData>
  <mergeCells count="21">
    <mergeCell ref="C2:H2"/>
    <mergeCell ref="F7:I7"/>
    <mergeCell ref="B14:E14"/>
    <mergeCell ref="A7:A8"/>
    <mergeCell ref="B7:B8"/>
    <mergeCell ref="C7:C8"/>
    <mergeCell ref="D7:D8"/>
    <mergeCell ref="AM7:AM8"/>
    <mergeCell ref="AN7:AN8"/>
    <mergeCell ref="AO7:AO8"/>
    <mergeCell ref="B4:H5"/>
    <mergeCell ref="AG7:AH7"/>
    <mergeCell ref="AI7:AJ7"/>
    <mergeCell ref="AK7:AL7"/>
    <mergeCell ref="E7:E8"/>
    <mergeCell ref="J7:R7"/>
    <mergeCell ref="S7:V7"/>
    <mergeCell ref="W7:Y7"/>
    <mergeCell ref="Z7:AB7"/>
    <mergeCell ref="AC7:AD7"/>
    <mergeCell ref="AE7:AF7"/>
  </mergeCells>
  <conditionalFormatting sqref="E9:E13">
    <cfRule type="dataBar" priority="2">
      <dataBar>
        <cfvo type="num" val="0"/>
        <cfvo type="num" val="1"/>
        <color rgb="FF63C384"/>
      </dataBar>
      <extLst>
        <ext xmlns:x14="http://schemas.microsoft.com/office/spreadsheetml/2009/9/main" uri="{B025F937-C7B1-47D3-B67F-A62EFF666E3E}">
          <x14:id>{9BA729B7-1DD3-415B-A19E-45FB86FAA844}</x14:id>
        </ext>
      </extLst>
    </cfRule>
  </conditionalFormatting>
  <conditionalFormatting sqref="AO9:AO13">
    <cfRule type="dataBar" priority="1">
      <dataBar>
        <cfvo type="num" val="0"/>
        <cfvo type="num" val="1"/>
        <color rgb="FF63C384"/>
      </dataBar>
      <extLst>
        <ext xmlns:x14="http://schemas.microsoft.com/office/spreadsheetml/2009/9/main" uri="{B025F937-C7B1-47D3-B67F-A62EFF666E3E}">
          <x14:id>{33C5C99D-2CEC-4201-85E4-E8726DC5FCB7}</x14:id>
        </ext>
      </extLst>
    </cfRule>
  </conditionalFormatting>
  <dataValidations count="1">
    <dataValidation allowBlank="1" showErrorMessage="1" promptTitle="Wydział" prompt="Proszę wybrać Wydział z listy rozwijanej" sqref="B4" xr:uid="{93C9BDB8-0158-4D1A-8F36-C00F0DDE18FE}"/>
  </dataValidations>
  <pageMargins left="6.9791666666666665E-3" right="0.7" top="0.75" bottom="0.75" header="0.3" footer="0.3"/>
  <pageSetup paperSize="9" scale="29" fitToHeight="0" orientation="portrait" r:id="rId1"/>
  <headerFooter scaleWithDoc="0"/>
  <drawing r:id="rId2"/>
  <legacyDrawing r:id="rId3"/>
  <extLst>
    <ext xmlns:x14="http://schemas.microsoft.com/office/spreadsheetml/2009/9/main" uri="{78C0D931-6437-407d-A8EE-F0AAD7539E65}">
      <x14:conditionalFormattings>
        <x14:conditionalFormatting xmlns:xm="http://schemas.microsoft.com/office/excel/2006/main">
          <x14:cfRule type="dataBar" id="{9BA729B7-1DD3-415B-A19E-45FB86FAA844}">
            <x14:dataBar minLength="0" maxLength="100" border="1" negativeBarBorderColorSameAsPositive="0">
              <x14:cfvo type="num">
                <xm:f>0</xm:f>
              </x14:cfvo>
              <x14:cfvo type="num">
                <xm:f>1</xm:f>
              </x14:cfvo>
              <x14:borderColor rgb="FF63C384"/>
              <x14:negativeFillColor rgb="FFFF0000"/>
              <x14:negativeBorderColor rgb="FFFF0000"/>
              <x14:axisColor rgb="FF000000"/>
            </x14:dataBar>
          </x14:cfRule>
          <xm:sqref>E9:E13</xm:sqref>
        </x14:conditionalFormatting>
        <x14:conditionalFormatting xmlns:xm="http://schemas.microsoft.com/office/excel/2006/main">
          <x14:cfRule type="dataBar" id="{33C5C99D-2CEC-4201-85E4-E8726DC5FCB7}">
            <x14:dataBar minLength="0" maxLength="100" border="1" negativeBarBorderColorSameAsPositive="0">
              <x14:cfvo type="num">
                <xm:f>0</xm:f>
              </x14:cfvo>
              <x14:cfvo type="num">
                <xm:f>1</xm:f>
              </x14:cfvo>
              <x14:borderColor rgb="FF63C384"/>
              <x14:negativeFillColor rgb="FFFF0000"/>
              <x14:negativeBorderColor rgb="FFFF0000"/>
              <x14:axisColor rgb="FF000000"/>
            </x14:dataBar>
          </x14:cfRule>
          <xm:sqref>AO9:AO13</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promptTitle="Wydział" prompt="Proszę wybrać Wydział z listy rozwijanej" xr:uid="{6110FACD-BB84-48CF-94BF-73E2C0ADE2E8}">
          <x14:formula1>
            <xm:f>WYDZIAŁY!$A$2:$A$15</xm:f>
          </x14:formula1>
          <xm:sqref>E3:H3</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7654F-87DD-4BAF-B007-8BDA7DC38444}">
  <sheetPr>
    <pageSetUpPr fitToPage="1"/>
  </sheetPr>
  <dimension ref="A2:D589"/>
  <sheetViews>
    <sheetView showGridLines="0" view="pageLayout" zoomScale="80" zoomScaleNormal="100" zoomScalePageLayoutView="80" workbookViewId="0">
      <selection activeCell="B2" sqref="B2:C2"/>
    </sheetView>
  </sheetViews>
  <sheetFormatPr defaultColWidth="6.42578125" defaultRowHeight="15" x14ac:dyDescent="0.25"/>
  <cols>
    <col min="1" max="1" width="6.28515625" style="11" customWidth="1"/>
    <col min="2" max="2" width="72.28515625" style="10" customWidth="1"/>
    <col min="3" max="3" width="62.5703125" customWidth="1"/>
    <col min="4" max="4" width="44" customWidth="1"/>
  </cols>
  <sheetData>
    <row r="2" spans="1:4" ht="37.5" customHeight="1" x14ac:dyDescent="0.25">
      <c r="B2" s="118" t="str">
        <f>Start!$A$12</f>
        <v>WYDZIAŁ EKONOMICZNY</v>
      </c>
      <c r="C2" s="118"/>
      <c r="D2" s="29"/>
    </row>
    <row r="3" spans="1:4" ht="16.5" customHeight="1" x14ac:dyDescent="0.35">
      <c r="C3" s="13"/>
      <c r="D3" s="14"/>
    </row>
    <row r="4" spans="1:4" ht="23.25" x14ac:dyDescent="0.35">
      <c r="B4" s="119" t="s">
        <v>348</v>
      </c>
      <c r="C4" s="116" t="str">
        <f>Ekonomia!$D$6</f>
        <v>ekonomia</v>
      </c>
      <c r="D4" s="14"/>
    </row>
    <row r="5" spans="1:4" x14ac:dyDescent="0.25">
      <c r="B5" s="119"/>
      <c r="C5" s="116"/>
    </row>
    <row r="6" spans="1:4" ht="15.75" customHeight="1" x14ac:dyDescent="0.25"/>
    <row r="7" spans="1:4" ht="25.5" customHeight="1" x14ac:dyDescent="0.25">
      <c r="A7" s="43"/>
      <c r="B7" s="44" t="s">
        <v>346</v>
      </c>
      <c r="C7" s="117" t="s">
        <v>347</v>
      </c>
      <c r="D7" s="117"/>
    </row>
    <row r="8" spans="1:4" ht="99.2" customHeight="1" x14ac:dyDescent="0.25">
      <c r="A8" s="17"/>
      <c r="B8" s="45" t="s">
        <v>349</v>
      </c>
      <c r="C8" s="120" t="str">
        <f>IF(Ekonomia!$D$18=0,"",Ekonomia!$D$18)</f>
        <v>Wielopoziomowa ocena koncepcji i celów kształcenia (opinia studentów, interesariuszy z otoczenia społeczno-gospodarczego, ocena szans zatrudnienia absolwentów dokonywanej poprzez ocenę potrzeb rynku pracy i śledzenia karier absolwentów, analiza możliwości kontynuacji kształcenia).</v>
      </c>
      <c r="D8" s="120"/>
    </row>
    <row r="9" spans="1:4" ht="99.2" customHeight="1" x14ac:dyDescent="0.25">
      <c r="A9" s="17"/>
      <c r="B9" s="45" t="s">
        <v>350</v>
      </c>
      <c r="C9" s="120" t="str">
        <f>IF(Ekonomia!$D$30=0,"",Ekonomia!$D$30)</f>
        <v>Dobrymi praktykami w zakresie jakości kształcenia jest bieżące gromadzenie opinii nauczycieli oraz studentów, co pozwala na sprawniejszą organizację zajęć. Zajęcia dydaktyczne prowadzone są przez profesorów wizytujących z międzynarodowych ośrodków badawczych, którzy przedstawiają swoje wyniki badań oraz inne formy metod kształcenia.</v>
      </c>
      <c r="D9" s="120"/>
    </row>
    <row r="10" spans="1:4" ht="111" customHeight="1" x14ac:dyDescent="0.25">
      <c r="A10" s="17"/>
      <c r="B10" s="45" t="s">
        <v>351</v>
      </c>
      <c r="C10" s="120" t="str">
        <f>IF(Ekonomia!$D$37=0,"",Ekonomia!$D$37)</f>
        <v xml:space="preserve">Dobrą praktyka w zakresie procesu dyplomowania jest aktualizacja bieżących zagadnień osób prowadzących seminarium, potencjalnych promotorów a także prezentacja dorobku naukowego podczas proseminarium. </v>
      </c>
      <c r="D10" s="120"/>
    </row>
    <row r="11" spans="1:4" ht="99.2" customHeight="1" x14ac:dyDescent="0.25">
      <c r="A11" s="17"/>
      <c r="B11" s="45" t="s">
        <v>352</v>
      </c>
      <c r="C11" s="120" t="str">
        <f>IF(Ekonomia!$D$43=0,"",Ekonomia!$D$43)</f>
        <v>Za dobrą praktykę w zakresie jakości kształcenia w analizowanym obszarze można uznać dbanie o właściwy dobór kadry dydaktycznej, posiadającej udokumentowany dorobek naukowy w zakresie nauczanych przedmiotów. Dobrą praktyką jest prezentowanie dodatkowo zbiorczych wyników ocen studentów na Radach Dyscyplin IEiF oraz IZ.</v>
      </c>
      <c r="D11" s="120"/>
    </row>
    <row r="12" spans="1:4" ht="99.2" customHeight="1" x14ac:dyDescent="0.25">
      <c r="A12" s="17"/>
      <c r="B12" s="45" t="s">
        <v>353</v>
      </c>
      <c r="C12" s="120" t="str">
        <f>IF(Ekonomia!$D$49=0,"",Ekonomia!$D$49)</f>
        <v>Za dobre praktyki w tym zakresie oceny infrastruktury może uznać stały monitoring potrzeb edukacyjnych realizowany przez stały kontakt z samorządem studentów oraz pracownikami IEiF oraz IZ.</v>
      </c>
      <c r="D12" s="120"/>
    </row>
    <row r="13" spans="1:4" ht="99.2" customHeight="1" x14ac:dyDescent="0.25">
      <c r="A13" s="17"/>
      <c r="B13" s="45" t="s">
        <v>354</v>
      </c>
      <c r="C13" s="120" t="str">
        <f>IF(Ekonomia!$D$54=0,"",Ekonomia!$D$54)</f>
        <v>Zwiększenie zaangażowania interesariuszy zewnętrznych poprzez rozbudowę Zespołu Interesariuszy Zewnętrznych na WE.</v>
      </c>
      <c r="D13" s="120"/>
    </row>
    <row r="14" spans="1:4" ht="99.2" customHeight="1" x14ac:dyDescent="0.25">
      <c r="A14" s="17"/>
      <c r="B14" s="46" t="s">
        <v>355</v>
      </c>
      <c r="C14" s="120" t="str">
        <f>IF(Ekonomia!$D$59=0,"",Ekonomia!$D$59)</f>
        <v>Dobrą praktyką jest możliwość wyboru przez studentów Erasmus przedmiotów realizowanych dla danego programu studiów w języku angielskim. Dobrą praktyką jest również organizacja zajęć z profesorem wizytującym, dzięki na stale włączonym w program studiów przedmiocie w języki angielskim.</v>
      </c>
      <c r="D14" s="120"/>
    </row>
    <row r="15" spans="1:4" ht="80.25" customHeight="1" x14ac:dyDescent="0.25">
      <c r="A15" s="17"/>
      <c r="B15" s="46" t="s">
        <v>356</v>
      </c>
      <c r="C15" s="120" t="str">
        <f>IF(Ekonomia!$D$64=0,"",Ekonomia!$D$64)</f>
        <v>Dobrą praktyką jest bieżąca aktualizacja dyżurów na stronie WE przez pracowników naukowo-dydaktycznych oraz zamieszczanie informacje o dyżurze również w komentarzu aplikacji Ms Teams.</v>
      </c>
      <c r="D15" s="120"/>
    </row>
    <row r="16" spans="1:4" ht="72.75" customHeight="1" x14ac:dyDescent="0.25">
      <c r="A16" s="17"/>
      <c r="B16" s="46" t="s">
        <v>357</v>
      </c>
      <c r="C16" s="120" t="str">
        <f>IF(Ekonomia!$D$69=0,"",Ekonomia!$D$69)</f>
        <v>Za dobre praktyki w zakresie jakości kształcenia na kierunku w analizowanym obszarze można uznać dbałość władz Wydziału o stałe podnoszenie jakości i dostępności do informacji  - świadczą o tym stałe prace prowadzone nad strukturą strony WE.</v>
      </c>
      <c r="D16" s="120"/>
    </row>
    <row r="17" spans="1:4" ht="65.25" customHeight="1" x14ac:dyDescent="0.25">
      <c r="A17" s="17"/>
      <c r="B17" s="46" t="s">
        <v>358</v>
      </c>
      <c r="C17" s="120" t="str">
        <f>IF(Ekonomia!$D$74=0,"",Ekonomia!$D$74)</f>
        <v>Dobrą praktyką jest stałe monitorowanie jakości kształcenia przez władze dziekańskie poprzez angażowanie wielu grup jej uczestników.</v>
      </c>
      <c r="D17" s="120"/>
    </row>
    <row r="18" spans="1:4" ht="18.75" x14ac:dyDescent="0.3">
      <c r="A18" s="17"/>
      <c r="B18" s="18"/>
      <c r="C18" s="19"/>
      <c r="D18" s="19"/>
    </row>
    <row r="19" spans="1:4" ht="18.75" x14ac:dyDescent="0.3">
      <c r="A19" s="17"/>
      <c r="B19" s="18"/>
      <c r="C19" s="19"/>
      <c r="D19" s="19"/>
    </row>
    <row r="20" spans="1:4" ht="18.75" x14ac:dyDescent="0.3">
      <c r="A20" s="17"/>
      <c r="B20" s="18"/>
      <c r="C20" s="19"/>
      <c r="D20" s="19"/>
    </row>
    <row r="21" spans="1:4" ht="18.75" x14ac:dyDescent="0.3">
      <c r="A21" s="17"/>
      <c r="B21" s="18"/>
      <c r="C21" s="19"/>
      <c r="D21" s="19"/>
    </row>
    <row r="22" spans="1:4" ht="18.75" x14ac:dyDescent="0.3">
      <c r="A22" s="17"/>
      <c r="B22" s="18"/>
      <c r="C22" s="19"/>
      <c r="D22" s="19"/>
    </row>
    <row r="23" spans="1:4" ht="18.75" x14ac:dyDescent="0.3">
      <c r="A23" s="17"/>
      <c r="B23" s="18"/>
      <c r="C23" s="19"/>
      <c r="D23" s="19"/>
    </row>
    <row r="24" spans="1:4" ht="18.75" x14ac:dyDescent="0.3">
      <c r="A24" s="17"/>
      <c r="B24" s="18"/>
      <c r="C24" s="19"/>
      <c r="D24" s="19"/>
    </row>
    <row r="25" spans="1:4" ht="18.75" x14ac:dyDescent="0.3">
      <c r="A25" s="17"/>
      <c r="B25" s="18"/>
      <c r="C25" s="19"/>
      <c r="D25" s="19"/>
    </row>
    <row r="26" spans="1:4" ht="18.75" x14ac:dyDescent="0.3">
      <c r="A26" s="17"/>
      <c r="B26" s="18"/>
      <c r="C26" s="19"/>
      <c r="D26" s="19"/>
    </row>
    <row r="27" spans="1:4" ht="18.75" x14ac:dyDescent="0.3">
      <c r="A27" s="17"/>
      <c r="B27" s="18"/>
      <c r="C27" s="19"/>
      <c r="D27" s="19"/>
    </row>
    <row r="28" spans="1:4" ht="18.75" x14ac:dyDescent="0.3">
      <c r="A28" s="17"/>
      <c r="B28" s="18"/>
      <c r="C28" s="19"/>
      <c r="D28" s="19"/>
    </row>
    <row r="29" spans="1:4" ht="18.75" x14ac:dyDescent="0.3">
      <c r="A29" s="17"/>
      <c r="B29" s="18"/>
      <c r="C29" s="19"/>
      <c r="D29" s="19"/>
    </row>
    <row r="30" spans="1:4" ht="18.75" x14ac:dyDescent="0.3">
      <c r="A30" s="17"/>
      <c r="B30" s="18"/>
      <c r="C30" s="19"/>
      <c r="D30" s="19"/>
    </row>
    <row r="31" spans="1:4" ht="18.75" x14ac:dyDescent="0.3">
      <c r="A31" s="17"/>
      <c r="B31" s="18"/>
      <c r="C31" s="19"/>
      <c r="D31" s="19"/>
    </row>
    <row r="32" spans="1:4" ht="18.75" x14ac:dyDescent="0.3">
      <c r="A32" s="17"/>
      <c r="B32" s="18"/>
      <c r="C32" s="19"/>
      <c r="D32" s="19"/>
    </row>
    <row r="33" spans="1:4" ht="18.75" x14ac:dyDescent="0.3">
      <c r="A33" s="17"/>
      <c r="B33" s="18"/>
      <c r="C33" s="19"/>
      <c r="D33" s="19"/>
    </row>
    <row r="34" spans="1:4" ht="18.75" x14ac:dyDescent="0.3">
      <c r="A34" s="17"/>
      <c r="B34" s="18"/>
      <c r="C34" s="19"/>
      <c r="D34" s="19"/>
    </row>
    <row r="35" spans="1:4" ht="18.75" x14ac:dyDescent="0.3">
      <c r="A35" s="17"/>
      <c r="B35" s="18"/>
      <c r="C35" s="19"/>
      <c r="D35" s="19"/>
    </row>
    <row r="36" spans="1:4" ht="18.75" x14ac:dyDescent="0.3">
      <c r="A36" s="17"/>
      <c r="B36" s="18"/>
      <c r="C36" s="19"/>
      <c r="D36" s="19"/>
    </row>
    <row r="37" spans="1:4" ht="18.75" x14ac:dyDescent="0.3">
      <c r="A37" s="17"/>
      <c r="B37" s="18"/>
      <c r="C37" s="19"/>
      <c r="D37" s="19"/>
    </row>
    <row r="39" spans="1:4" ht="55.5" customHeight="1" x14ac:dyDescent="0.25">
      <c r="B39" s="118" t="str">
        <f>Start!$A$12</f>
        <v>WYDZIAŁ EKONOMICZNY</v>
      </c>
      <c r="C39" s="118"/>
      <c r="D39" s="29"/>
    </row>
    <row r="40" spans="1:4" ht="23.25" x14ac:dyDescent="0.35">
      <c r="C40" s="13"/>
      <c r="D40" s="14"/>
    </row>
    <row r="41" spans="1:4" ht="15" customHeight="1" x14ac:dyDescent="0.35">
      <c r="B41" s="115" t="s">
        <v>348</v>
      </c>
      <c r="C41" s="116" t="str">
        <f>'Finanse i rachunkowość'!$D$6</f>
        <v>finanse i rachunkowość</v>
      </c>
      <c r="D41" s="14"/>
    </row>
    <row r="42" spans="1:4" x14ac:dyDescent="0.25">
      <c r="B42" s="115"/>
      <c r="C42" s="116"/>
    </row>
    <row r="44" spans="1:4" ht="31.5" customHeight="1" x14ac:dyDescent="0.25">
      <c r="A44" s="43"/>
      <c r="B44" s="44" t="s">
        <v>346</v>
      </c>
      <c r="C44" s="117" t="s">
        <v>347</v>
      </c>
      <c r="D44" s="117"/>
    </row>
    <row r="45" spans="1:4" ht="63" customHeight="1" x14ac:dyDescent="0.25">
      <c r="A45" s="17"/>
      <c r="B45" s="45" t="s">
        <v>349</v>
      </c>
      <c r="C45" s="114" t="str">
        <f>IF('Finanse i rachunkowość'!$D$18=0,"",'Finanse i rachunkowość'!$D$18)</f>
        <v>Wielopoziomowa ocena koncepcji i celów kształcenia (opinia studentów, interesariuszy z otoczenia społeczno-gospodarczego, ocena szans zatrudnienia absolwentów dokonywanej poprzez ocenę potrzeb rynku pracy i śledzenia karier absolwentów, analiza możliwości kontynuacji kształcenia).</v>
      </c>
      <c r="D45" s="114"/>
    </row>
    <row r="46" spans="1:4" ht="76.5" customHeight="1" x14ac:dyDescent="0.25">
      <c r="A46" s="17"/>
      <c r="B46" s="45" t="s">
        <v>350</v>
      </c>
      <c r="C46" s="114" t="str">
        <f>IF('Finanse i rachunkowość'!$D$30=0,"",'Finanse i rachunkowość'!$D$30)</f>
        <v>Dobrymi praktykami w zakresie jakości kształcenia jest bieżące gromadzenie opinii nauczycieli oraz studentów, co pozwala na sprawniejszą organizację zajęć. Zajęcia dydaktyczne prowadzone są przez profesorów wizytujących z międzynarodowych ośrodków badawczych, którzy przedstawiają swoje wyniki badań oraz inne formy metod kształcenia.</v>
      </c>
      <c r="D46" s="114"/>
    </row>
    <row r="47" spans="1:4" ht="70.5" customHeight="1" x14ac:dyDescent="0.25">
      <c r="A47" s="17"/>
      <c r="B47" s="45" t="s">
        <v>351</v>
      </c>
      <c r="C47" s="114" t="str">
        <f>IF('Finanse i rachunkowość'!$D$37=0,"",'Finanse i rachunkowość'!$D$37)</f>
        <v xml:space="preserve">Dobrą praktyka w zakresie procesu dyplomowania jest aktualizacja bieżących zagadnień osób prowadzących seminarium, potencjalnych promotorów a także prezentacja dorobku naukowego podczas proseminarium. </v>
      </c>
      <c r="D47" s="114"/>
    </row>
    <row r="48" spans="1:4" ht="75.75" customHeight="1" x14ac:dyDescent="0.25">
      <c r="A48" s="17"/>
      <c r="B48" s="45" t="s">
        <v>352</v>
      </c>
      <c r="C48" s="114" t="str">
        <f>IF('Finanse i rachunkowość'!$D$43=0,"",'Finanse i rachunkowość'!$D$43)</f>
        <v>Za dobrą praktykę w zakresie jakości kształcenia w analizowanym obszarze można uznać dbanie o właściwy dobór kadry dydaktycznej, posiadającej udokumentowany dorobek naukowy w zakresie nauczanych przedmiotów. Dobrą praktyką jest prezentowanie dodatkowo zbiorczych wyników ocen studentów na Radach Dyscyplin IEiF oraz IZ.</v>
      </c>
      <c r="D48" s="114"/>
    </row>
    <row r="49" spans="1:4" ht="65.25" customHeight="1" x14ac:dyDescent="0.25">
      <c r="A49" s="17"/>
      <c r="B49" s="45" t="s">
        <v>353</v>
      </c>
      <c r="C49" s="114" t="str">
        <f>IF('Finanse i rachunkowość'!$D$49=0,"",'Finanse i rachunkowość'!$D$49)</f>
        <v>Za dobre praktyki w tym zakresie oceny infrastruktury może uznać stały monitoring potrzeb edukacyjnych realizowany przez stały kontakt z samorządem studentów oraz pracownikami IEiF oraz IZ.</v>
      </c>
      <c r="D49" s="114"/>
    </row>
    <row r="50" spans="1:4" ht="79.5" customHeight="1" x14ac:dyDescent="0.25">
      <c r="A50" s="17"/>
      <c r="B50" s="45" t="s">
        <v>354</v>
      </c>
      <c r="C50" s="114" t="str">
        <f>IF('Finanse i rachunkowość'!$D$54=0,"",'Finanse i rachunkowość'!$D$54)</f>
        <v>Zwiększenie zaangażowania interesariuszy zewnętrznych poprzez rozbudowę Zespołu Interesariuszy Zewnętrznych na WE.</v>
      </c>
      <c r="D50" s="114"/>
    </row>
    <row r="51" spans="1:4" ht="62.25" customHeight="1" x14ac:dyDescent="0.25">
      <c r="A51" s="17"/>
      <c r="B51" s="46" t="s">
        <v>355</v>
      </c>
      <c r="C51" s="114" t="str">
        <f>IF('Finanse i rachunkowość'!$D$59=0,"",'Finanse i rachunkowość'!$D$59)</f>
        <v>Dobrą praktyką jest bieżąca aktualizacja dyżurów na stronie WE przez pracowników naukowo-dydaktycznych oraz zamieszczanie informacje o dyżurze również w komentarzu aplikacji Ms Teams.</v>
      </c>
      <c r="D51" s="114"/>
    </row>
    <row r="52" spans="1:4" ht="64.5" customHeight="1" x14ac:dyDescent="0.25">
      <c r="A52" s="17"/>
      <c r="B52" s="46" t="s">
        <v>356</v>
      </c>
      <c r="C52" s="114" t="str">
        <f>IF('Finanse i rachunkowość'!$D$64=0,"",'Finanse i rachunkowość'!$D$64)</f>
        <v>Dobrą praktyką jest bieżąca aktualizacja dyżurów na stronie WE przez pracowników naukowo-dydaktycznych oraz zamieszczanie informacje o dyżurze również w komentarzu aplikacji Ms Teams.</v>
      </c>
      <c r="D52" s="114"/>
    </row>
    <row r="53" spans="1:4" ht="60.75" customHeight="1" x14ac:dyDescent="0.25">
      <c r="A53" s="17"/>
      <c r="B53" s="46" t="s">
        <v>357</v>
      </c>
      <c r="C53" s="114" t="str">
        <f>IF('Finanse i rachunkowość'!$D$69=0,"",'Finanse i rachunkowość'!$D$69)</f>
        <v>Za dobre praktyki w zakresie jakości kształcenia na kierunku w analizowanym obszarze można uznać dbałość władz Wydziału o stałe podnoszenie jakości i dostępności do informacji  - świadczą o tym stałe prace prowadzone nad strukturą strony WE.</v>
      </c>
      <c r="D53" s="114"/>
    </row>
    <row r="54" spans="1:4" ht="57.75" customHeight="1" x14ac:dyDescent="0.25">
      <c r="A54" s="17"/>
      <c r="B54" s="46" t="s">
        <v>358</v>
      </c>
      <c r="C54" s="114" t="str">
        <f>IF('Finanse i rachunkowość'!$D$74=0,"",'Finanse i rachunkowość'!$D$74)</f>
        <v>Dobrą praktyką jest stałe monitorowanie jakości kształcenia przez władze dziekańskie poprzez angażowanie wielu grup jej uczestników.</v>
      </c>
      <c r="D54" s="114"/>
    </row>
    <row r="55" spans="1:4" ht="18.75" x14ac:dyDescent="0.3">
      <c r="A55" s="17"/>
      <c r="B55" s="18"/>
      <c r="C55" s="19"/>
      <c r="D55" s="19"/>
    </row>
    <row r="56" spans="1:4" ht="18.75" x14ac:dyDescent="0.3">
      <c r="A56" s="17"/>
      <c r="B56" s="18"/>
      <c r="C56" s="19"/>
      <c r="D56" s="19"/>
    </row>
    <row r="57" spans="1:4" ht="18.75" x14ac:dyDescent="0.3">
      <c r="A57" s="17"/>
      <c r="B57" s="18"/>
      <c r="C57" s="19"/>
      <c r="D57" s="19"/>
    </row>
    <row r="58" spans="1:4" ht="18.75" x14ac:dyDescent="0.3">
      <c r="A58" s="17"/>
      <c r="B58" s="18"/>
      <c r="C58" s="19"/>
      <c r="D58" s="19"/>
    </row>
    <row r="59" spans="1:4" ht="18.75" x14ac:dyDescent="0.3">
      <c r="A59" s="17"/>
      <c r="B59" s="18"/>
      <c r="C59" s="19"/>
      <c r="D59" s="19"/>
    </row>
    <row r="60" spans="1:4" ht="18.75" x14ac:dyDescent="0.3">
      <c r="A60" s="17"/>
      <c r="B60" s="18"/>
      <c r="C60" s="19"/>
      <c r="D60" s="19"/>
    </row>
    <row r="61" spans="1:4" ht="18.75" x14ac:dyDescent="0.3">
      <c r="A61" s="17"/>
      <c r="B61" s="18"/>
      <c r="C61" s="19"/>
      <c r="D61" s="19"/>
    </row>
    <row r="62" spans="1:4" ht="18.75" x14ac:dyDescent="0.3">
      <c r="A62" s="17"/>
      <c r="B62" s="18"/>
      <c r="C62" s="19"/>
      <c r="D62" s="19"/>
    </row>
    <row r="63" spans="1:4" ht="18.75" x14ac:dyDescent="0.3">
      <c r="A63" s="17"/>
      <c r="B63" s="18"/>
      <c r="C63" s="19"/>
      <c r="D63" s="19"/>
    </row>
    <row r="64" spans="1:4" ht="18.75" x14ac:dyDescent="0.3">
      <c r="A64" s="17"/>
      <c r="B64" s="18"/>
      <c r="C64" s="19"/>
      <c r="D64" s="19"/>
    </row>
    <row r="65" spans="1:4" ht="18.75" x14ac:dyDescent="0.3">
      <c r="A65" s="17"/>
      <c r="B65" s="18"/>
      <c r="C65" s="19"/>
      <c r="D65" s="19"/>
    </row>
    <row r="66" spans="1:4" ht="18.75" x14ac:dyDescent="0.3">
      <c r="A66" s="17"/>
      <c r="B66" s="18"/>
      <c r="C66" s="19"/>
      <c r="D66" s="19"/>
    </row>
    <row r="67" spans="1:4" ht="18.75" x14ac:dyDescent="0.3">
      <c r="A67" s="17"/>
      <c r="B67" s="18"/>
      <c r="C67" s="19"/>
      <c r="D67" s="19"/>
    </row>
    <row r="68" spans="1:4" ht="18.75" x14ac:dyDescent="0.3">
      <c r="A68" s="17"/>
      <c r="B68" s="18"/>
      <c r="C68" s="19"/>
      <c r="D68" s="19"/>
    </row>
    <row r="69" spans="1:4" ht="18.75" x14ac:dyDescent="0.3">
      <c r="A69" s="17"/>
      <c r="B69" s="18"/>
      <c r="C69" s="19"/>
      <c r="D69" s="19"/>
    </row>
    <row r="70" spans="1:4" ht="18.75" x14ac:dyDescent="0.3">
      <c r="A70" s="17"/>
      <c r="B70" s="18"/>
      <c r="C70" s="19"/>
      <c r="D70" s="19"/>
    </row>
    <row r="71" spans="1:4" ht="18.75" x14ac:dyDescent="0.3">
      <c r="A71" s="17"/>
      <c r="B71" s="18"/>
      <c r="C71" s="19"/>
      <c r="D71" s="19"/>
    </row>
    <row r="72" spans="1:4" ht="18.75" x14ac:dyDescent="0.3">
      <c r="A72" s="17"/>
      <c r="B72" s="18"/>
      <c r="C72" s="19"/>
      <c r="D72" s="19"/>
    </row>
    <row r="73" spans="1:4" ht="18.75" x14ac:dyDescent="0.3">
      <c r="A73" s="17"/>
      <c r="B73" s="18"/>
      <c r="C73" s="19"/>
      <c r="D73" s="19"/>
    </row>
    <row r="74" spans="1:4" ht="18.75" x14ac:dyDescent="0.3">
      <c r="A74" s="17"/>
      <c r="B74" s="18"/>
      <c r="C74" s="19"/>
      <c r="D74" s="19"/>
    </row>
    <row r="75" spans="1:4" ht="18.75" x14ac:dyDescent="0.3">
      <c r="A75" s="17"/>
      <c r="B75" s="18"/>
      <c r="C75" s="19"/>
      <c r="D75" s="19"/>
    </row>
    <row r="76" spans="1:4" ht="18.75" x14ac:dyDescent="0.3">
      <c r="A76" s="17"/>
      <c r="B76" s="18"/>
      <c r="C76" s="19"/>
      <c r="D76" s="19"/>
    </row>
    <row r="77" spans="1:4" ht="18.75" x14ac:dyDescent="0.3">
      <c r="A77" s="17"/>
      <c r="B77" s="18"/>
      <c r="C77" s="19"/>
      <c r="D77" s="19"/>
    </row>
    <row r="78" spans="1:4" ht="18.75" x14ac:dyDescent="0.3">
      <c r="A78" s="17"/>
      <c r="B78" s="18"/>
      <c r="C78" s="19"/>
      <c r="D78" s="19"/>
    </row>
    <row r="79" spans="1:4" ht="18.75" x14ac:dyDescent="0.3">
      <c r="A79" s="17"/>
      <c r="B79" s="18"/>
      <c r="C79" s="19"/>
      <c r="D79" s="19"/>
    </row>
    <row r="80" spans="1:4" ht="18.75" x14ac:dyDescent="0.3">
      <c r="A80" s="17"/>
      <c r="B80" s="18"/>
      <c r="C80" s="19"/>
      <c r="D80" s="19"/>
    </row>
    <row r="81" spans="1:4" ht="18.75" x14ac:dyDescent="0.3">
      <c r="A81" s="17"/>
      <c r="B81" s="18"/>
      <c r="C81" s="19"/>
      <c r="D81" s="19"/>
    </row>
    <row r="82" spans="1:4" ht="18.75" x14ac:dyDescent="0.3">
      <c r="A82" s="17"/>
      <c r="B82" s="18"/>
      <c r="C82" s="19"/>
      <c r="D82" s="19"/>
    </row>
    <row r="83" spans="1:4" ht="18.75" x14ac:dyDescent="0.3">
      <c r="A83" s="17"/>
      <c r="B83" s="18"/>
      <c r="C83" s="19"/>
      <c r="D83" s="19"/>
    </row>
    <row r="84" spans="1:4" ht="18.75" x14ac:dyDescent="0.3">
      <c r="A84" s="17"/>
      <c r="B84" s="18"/>
      <c r="C84" s="19"/>
      <c r="D84" s="19"/>
    </row>
    <row r="85" spans="1:4" ht="18.75" x14ac:dyDescent="0.3">
      <c r="A85" s="17"/>
      <c r="B85" s="18"/>
      <c r="C85" s="19"/>
      <c r="D85" s="19"/>
    </row>
    <row r="86" spans="1:4" ht="18.75" x14ac:dyDescent="0.3">
      <c r="A86" s="17"/>
      <c r="B86" s="18"/>
      <c r="C86" s="19"/>
      <c r="D86" s="19"/>
    </row>
    <row r="87" spans="1:4" ht="18.75" x14ac:dyDescent="0.3">
      <c r="A87" s="17"/>
      <c r="B87" s="18"/>
      <c r="C87" s="19"/>
      <c r="D87" s="19"/>
    </row>
    <row r="88" spans="1:4" ht="27.75" x14ac:dyDescent="0.25">
      <c r="B88" s="118" t="str">
        <f>Start!$A$12</f>
        <v>WYDZIAŁ EKONOMICZNY</v>
      </c>
      <c r="C88" s="118"/>
      <c r="D88" s="29"/>
    </row>
    <row r="89" spans="1:4" ht="23.25" x14ac:dyDescent="0.35">
      <c r="C89" s="13"/>
      <c r="D89" s="14"/>
    </row>
    <row r="90" spans="1:4" ht="23.25" x14ac:dyDescent="0.35">
      <c r="B90" s="115" t="s">
        <v>348</v>
      </c>
      <c r="C90" s="116" t="str">
        <f>Logistyka!$D$6</f>
        <v>logistyka</v>
      </c>
      <c r="D90" s="14"/>
    </row>
    <row r="91" spans="1:4" x14ac:dyDescent="0.25">
      <c r="B91" s="115"/>
      <c r="C91" s="116"/>
    </row>
    <row r="93" spans="1:4" ht="18" x14ac:dyDescent="0.25">
      <c r="A93" s="43"/>
      <c r="B93" s="44" t="s">
        <v>346</v>
      </c>
      <c r="C93" s="117" t="s">
        <v>347</v>
      </c>
      <c r="D93" s="117"/>
    </row>
    <row r="94" spans="1:4" ht="69.75" customHeight="1" x14ac:dyDescent="0.25">
      <c r="A94" s="17"/>
      <c r="B94" s="45" t="s">
        <v>349</v>
      </c>
      <c r="C94" s="114" t="str">
        <f>IF(Logistyka!$D$18=0,"",Logistyka!$D$18)</f>
        <v>Wielopoziomowa ocena koncepcji i celów kształcenia (opinia studentów, interesariuszy z otoczenia społeczno-gospodarczego, ocena szans zatrudnienia absolwentów dokonywanej poprzez ocenę potrzeb rynku pracy i śledzenia karier absolwentów, analiza możliwości kontynuacji kształcenia).</v>
      </c>
      <c r="D94" s="114"/>
    </row>
    <row r="95" spans="1:4" ht="87.75" customHeight="1" x14ac:dyDescent="0.25">
      <c r="A95" s="17"/>
      <c r="B95" s="45" t="s">
        <v>350</v>
      </c>
      <c r="C95" s="114" t="str">
        <f>IF(Logistyka!$D$30=0,"",Logistyka!$D$30)</f>
        <v>Dobrymi praktykami w zakresie jakości kształcenia jest bieżące gromadzenie opinii nauczycieli oraz studentów, co pozwala na sprawniejszą organizację zajęć. Zajęcia dydaktyczne prowadzone są przez profesorów wizytujących z międzynarodowych ośrodków badawczych, którzy przedstawiają swoje wyniki badań oraz inne formy metod kształcenia.</v>
      </c>
      <c r="D95" s="114"/>
    </row>
    <row r="96" spans="1:4" ht="76.5" customHeight="1" x14ac:dyDescent="0.25">
      <c r="A96" s="17"/>
      <c r="B96" s="45" t="s">
        <v>351</v>
      </c>
      <c r="C96" s="114" t="str">
        <f>IF(Logistyka!$D$37=0,"",Logistyka!$D$37)</f>
        <v xml:space="preserve">Dobrą praktyka w zakresie procesu dyplomowania jest aktualizacja bieżących zagadnień osób prowadzących seminarium, potencjalnych promotorów a także prezentacja dorobku naukowego podczas proseminarium. </v>
      </c>
      <c r="D96" s="114"/>
    </row>
    <row r="97" spans="1:4" ht="81.75" customHeight="1" x14ac:dyDescent="0.25">
      <c r="A97" s="17"/>
      <c r="B97" s="45" t="s">
        <v>352</v>
      </c>
      <c r="C97" s="114" t="str">
        <f>IF(Logistyka!$D$43=0,"",Logistyka!$D$43)</f>
        <v>Za dobrą praktykę w zakresie jakości kształcenia w analizowanym obszarze można uznać dbanie o właściwy dobór kadry dydaktycznej, posiadającej udokumentowany dorobek naukowy w zakresie nauczanych przedmiotów. Dobrą praktyką jest prezentowanie dodatkowo zbiorczych wyników ocen studentów na Radach Dyscyplin IEiF oraz IZ.</v>
      </c>
      <c r="D97" s="114"/>
    </row>
    <row r="98" spans="1:4" ht="80.25" customHeight="1" x14ac:dyDescent="0.25">
      <c r="A98" s="17"/>
      <c r="B98" s="45" t="s">
        <v>353</v>
      </c>
      <c r="C98" s="114" t="str">
        <f>IF(Logistyka!$D$49=0,"",Logistyka!$D$49)</f>
        <v>Za dobre praktyki w tym zakresie oceny infrastruktury może uznać stały monitoring potrzeb edukacyjnych realizowany przez stały kontakt z samorządem studentów oraz pracownikami IEiF oraz IZ.</v>
      </c>
      <c r="D98" s="114"/>
    </row>
    <row r="99" spans="1:4" ht="85.5" customHeight="1" x14ac:dyDescent="0.25">
      <c r="A99" s="17"/>
      <c r="B99" s="45" t="s">
        <v>354</v>
      </c>
      <c r="C99" s="114" t="str">
        <f>IF(Logistyka!$D$54=0,"",Logistyka!$D$54)</f>
        <v>Zwiększenie zaangażowania interesariuszy zewnętrznych poprzez rozbudowę Zespołu Interesariuszy Zewnętrznych na WE.</v>
      </c>
      <c r="D99" s="114"/>
    </row>
    <row r="100" spans="1:4" ht="69" customHeight="1" x14ac:dyDescent="0.25">
      <c r="A100" s="17"/>
      <c r="B100" s="46" t="s">
        <v>355</v>
      </c>
      <c r="C100" s="114" t="str">
        <f>IF(Logistyka!$D$59=0,"",Logistyka!$D$59)</f>
        <v>Dobrą praktyką jest bieżąca aktualizacja dyżurów na stronie WE przez pracowników naukowo-dydaktycznych oraz zamieszczanie informacje o dyżurze również w komentarzu aplikacji Ms Teams.</v>
      </c>
      <c r="D100" s="114"/>
    </row>
    <row r="101" spans="1:4" ht="69" customHeight="1" x14ac:dyDescent="0.25">
      <c r="A101" s="17"/>
      <c r="B101" s="46" t="s">
        <v>356</v>
      </c>
      <c r="C101" s="114" t="str">
        <f>IF(Logistyka!$D$64=0,"",Logistyka!$D$64)</f>
        <v>Dobrą praktyką jest bieżąca aktualizacja dyżurów na stronie WE przez pracowników naukowo-dydaktycznych oraz zamieszczanie informacje o dyżurze również w komentarzu aplikacji Ms Teams.</v>
      </c>
      <c r="D101" s="114"/>
    </row>
    <row r="102" spans="1:4" ht="69" customHeight="1" x14ac:dyDescent="0.25">
      <c r="A102" s="17"/>
      <c r="B102" s="46" t="s">
        <v>357</v>
      </c>
      <c r="C102" s="114" t="str">
        <f>IF(Logistyka!$D$69=0,"",Logistyka!$D$69)</f>
        <v>Za dobre praktyki w zakresie jakości kształcenia na kierunku w analizowanym obszarze można uznać dbałość władz Wydziału o stałe podnoszenie jakości i dostępności do informacji  - świadczą o tym stałe prace prowadzone nad strukturą strony WE.</v>
      </c>
      <c r="D102" s="114"/>
    </row>
    <row r="103" spans="1:4" ht="66" customHeight="1" x14ac:dyDescent="0.25">
      <c r="A103" s="17"/>
      <c r="B103" s="46" t="s">
        <v>358</v>
      </c>
      <c r="C103" s="114" t="str">
        <f>IF(Logistyka!$D$74=0,"",Logistyka!$D$74)</f>
        <v>Dobrą praktyką jest stałe monitorowanie jakości kształcenia przez władze dziekańskie poprzez angażowanie wielu grup jej uczestników.</v>
      </c>
      <c r="D103" s="114"/>
    </row>
    <row r="104" spans="1:4" ht="18.75" x14ac:dyDescent="0.3">
      <c r="A104" s="17"/>
      <c r="B104" s="18"/>
      <c r="C104" s="19"/>
      <c r="D104" s="19"/>
    </row>
    <row r="105" spans="1:4" ht="18.75" x14ac:dyDescent="0.3">
      <c r="A105" s="17"/>
      <c r="B105" s="18"/>
      <c r="C105" s="19"/>
      <c r="D105" s="19"/>
    </row>
    <row r="106" spans="1:4" ht="18.75" x14ac:dyDescent="0.3">
      <c r="A106" s="17"/>
      <c r="B106" s="18"/>
      <c r="C106" s="19"/>
      <c r="D106" s="19"/>
    </row>
    <row r="107" spans="1:4" ht="18.75" x14ac:dyDescent="0.3">
      <c r="A107" s="17"/>
      <c r="B107" s="18"/>
      <c r="C107" s="19"/>
      <c r="D107" s="19"/>
    </row>
    <row r="108" spans="1:4" ht="18.75" x14ac:dyDescent="0.3">
      <c r="A108" s="17"/>
      <c r="B108" s="18"/>
      <c r="C108" s="19"/>
      <c r="D108" s="19"/>
    </row>
    <row r="109" spans="1:4" ht="18.75" x14ac:dyDescent="0.3">
      <c r="A109" s="17"/>
      <c r="B109" s="18"/>
      <c r="C109" s="19"/>
      <c r="D109" s="19"/>
    </row>
    <row r="110" spans="1:4" ht="18.75" x14ac:dyDescent="0.3">
      <c r="A110" s="17"/>
      <c r="B110" s="18"/>
      <c r="C110" s="19"/>
      <c r="D110" s="19"/>
    </row>
    <row r="111" spans="1:4" ht="18.75" x14ac:dyDescent="0.3">
      <c r="A111" s="17"/>
      <c r="B111" s="18"/>
      <c r="C111" s="19"/>
      <c r="D111" s="19"/>
    </row>
    <row r="112" spans="1:4" ht="18.75" x14ac:dyDescent="0.3">
      <c r="A112" s="17"/>
      <c r="B112" s="18"/>
      <c r="C112" s="19"/>
      <c r="D112" s="19"/>
    </row>
    <row r="113" spans="1:4" ht="18.75" x14ac:dyDescent="0.3">
      <c r="A113" s="17"/>
      <c r="B113" s="18"/>
      <c r="C113" s="19"/>
      <c r="D113" s="19"/>
    </row>
    <row r="114" spans="1:4" ht="18.75" x14ac:dyDescent="0.3">
      <c r="A114" s="17"/>
      <c r="B114" s="18"/>
      <c r="C114" s="19"/>
      <c r="D114" s="19"/>
    </row>
    <row r="115" spans="1:4" ht="18.75" x14ac:dyDescent="0.3">
      <c r="A115" s="17"/>
      <c r="B115" s="18"/>
      <c r="C115" s="19"/>
      <c r="D115" s="19"/>
    </row>
    <row r="116" spans="1:4" ht="18.75" x14ac:dyDescent="0.3">
      <c r="A116" s="17"/>
      <c r="B116" s="18"/>
      <c r="C116" s="19"/>
      <c r="D116" s="19"/>
    </row>
    <row r="117" spans="1:4" ht="18.75" x14ac:dyDescent="0.3">
      <c r="A117" s="17"/>
      <c r="B117" s="18"/>
      <c r="C117" s="19"/>
      <c r="D117" s="19"/>
    </row>
    <row r="118" spans="1:4" ht="18.75" x14ac:dyDescent="0.3">
      <c r="A118" s="17"/>
      <c r="B118" s="18"/>
      <c r="C118" s="19"/>
      <c r="D118" s="19"/>
    </row>
    <row r="119" spans="1:4" ht="18.75" x14ac:dyDescent="0.3">
      <c r="A119" s="17"/>
      <c r="B119" s="18"/>
      <c r="C119" s="19"/>
      <c r="D119" s="19"/>
    </row>
    <row r="120" spans="1:4" ht="18.75" x14ac:dyDescent="0.3">
      <c r="A120" s="17"/>
      <c r="B120" s="18"/>
      <c r="C120" s="19"/>
      <c r="D120" s="19"/>
    </row>
    <row r="121" spans="1:4" ht="18.75" x14ac:dyDescent="0.3">
      <c r="A121" s="17"/>
      <c r="B121" s="18"/>
      <c r="C121" s="19"/>
      <c r="D121" s="19"/>
    </row>
    <row r="122" spans="1:4" ht="18.75" x14ac:dyDescent="0.3">
      <c r="A122" s="17"/>
      <c r="B122" s="18"/>
      <c r="C122" s="19"/>
      <c r="D122" s="19"/>
    </row>
    <row r="123" spans="1:4" ht="18.75" x14ac:dyDescent="0.3">
      <c r="A123" s="17"/>
      <c r="B123" s="18"/>
      <c r="C123" s="19"/>
      <c r="D123" s="19"/>
    </row>
    <row r="124" spans="1:4" ht="18.75" x14ac:dyDescent="0.3">
      <c r="A124" s="17"/>
      <c r="B124" s="18"/>
      <c r="C124" s="19"/>
      <c r="D124" s="19"/>
    </row>
    <row r="125" spans="1:4" ht="18.75" x14ac:dyDescent="0.3">
      <c r="A125" s="17"/>
      <c r="B125" s="18"/>
      <c r="C125" s="19"/>
      <c r="D125" s="19"/>
    </row>
    <row r="126" spans="1:4" ht="18.75" x14ac:dyDescent="0.3">
      <c r="A126" s="17"/>
      <c r="B126" s="18"/>
      <c r="C126" s="19"/>
      <c r="D126" s="19"/>
    </row>
    <row r="127" spans="1:4" ht="18.75" x14ac:dyDescent="0.3">
      <c r="A127" s="17"/>
      <c r="B127" s="18"/>
      <c r="C127" s="19"/>
      <c r="D127" s="19"/>
    </row>
    <row r="128" spans="1:4" ht="18.75" x14ac:dyDescent="0.3">
      <c r="A128" s="17"/>
      <c r="B128" s="18"/>
      <c r="C128" s="19"/>
      <c r="D128" s="19"/>
    </row>
    <row r="129" spans="1:4" ht="18.75" x14ac:dyDescent="0.3">
      <c r="A129" s="17"/>
      <c r="B129" s="18"/>
      <c r="C129" s="19"/>
      <c r="D129" s="19"/>
    </row>
    <row r="130" spans="1:4" ht="18.75" x14ac:dyDescent="0.3">
      <c r="A130" s="17"/>
      <c r="B130" s="18"/>
      <c r="C130" s="19"/>
      <c r="D130" s="19"/>
    </row>
    <row r="131" spans="1:4" ht="18.75" x14ac:dyDescent="0.3">
      <c r="A131" s="17"/>
      <c r="B131" s="18"/>
      <c r="C131" s="19"/>
      <c r="D131" s="19"/>
    </row>
    <row r="132" spans="1:4" ht="18.75" x14ac:dyDescent="0.3">
      <c r="A132" s="17"/>
      <c r="B132" s="18"/>
      <c r="C132" s="19"/>
      <c r="D132" s="19"/>
    </row>
    <row r="134" spans="1:4" ht="27.75" x14ac:dyDescent="0.25">
      <c r="B134" s="118" t="str">
        <f>Start!$A$12</f>
        <v>WYDZIAŁ EKONOMICZNY</v>
      </c>
      <c r="C134" s="118"/>
      <c r="D134" s="29"/>
    </row>
    <row r="135" spans="1:4" ht="23.25" x14ac:dyDescent="0.35">
      <c r="C135" s="13"/>
      <c r="D135" s="14"/>
    </row>
    <row r="136" spans="1:4" ht="23.25" x14ac:dyDescent="0.35">
      <c r="B136" s="115" t="s">
        <v>348</v>
      </c>
      <c r="C136" s="116" t="str">
        <f>'Turystyka i rekreacja'!$D$6</f>
        <v>turystyka i rekreacja</v>
      </c>
      <c r="D136" s="14"/>
    </row>
    <row r="137" spans="1:4" x14ac:dyDescent="0.25">
      <c r="B137" s="115"/>
      <c r="C137" s="116"/>
    </row>
    <row r="139" spans="1:4" ht="18" x14ac:dyDescent="0.25">
      <c r="A139" s="43"/>
      <c r="B139" s="44" t="s">
        <v>346</v>
      </c>
      <c r="C139" s="117" t="s">
        <v>347</v>
      </c>
      <c r="D139" s="117"/>
    </row>
    <row r="140" spans="1:4" ht="69.75" customHeight="1" x14ac:dyDescent="0.25">
      <c r="A140" s="17"/>
      <c r="B140" s="45" t="s">
        <v>349</v>
      </c>
      <c r="C140" s="114" t="str">
        <f>IF('Turystyka i rekreacja'!$D$18=0,"",'Turystyka i rekreacja'!$D$18)</f>
        <v>Wielopoziomowa ocena koncepcji i celów kształcenia (opinia studentów, interesariuszy z otoczenia społeczno-gospodarczego, ocena szans zatrudnienia absolwentów dokonywanej poprzez ocenę potrzeb rynku pracy i śledzenia karier absolwentów, analiza możliwości kontynuacji kształcenia).</v>
      </c>
      <c r="D140" s="114"/>
    </row>
    <row r="141" spans="1:4" ht="87.75" customHeight="1" x14ac:dyDescent="0.25">
      <c r="A141" s="17"/>
      <c r="B141" s="45" t="s">
        <v>350</v>
      </c>
      <c r="C141" s="114" t="str">
        <f>IF('Turystyka i rekreacja'!$D$30=0,"",'Turystyka i rekreacja'!$D$30)</f>
        <v>Dobrymi praktykami w zakresie jakości kształcenia jest bieżące gromadzenie opinii nauczycieli oraz studentów, co pozwala na sprawniejszą organizację zajęć. Zajęcia dydaktyczne prowadzone są przez profesorów wizytujących z międzynarodowych ośrodków badawczych, którzy przedstawiają swoje wyniki badań oraz inne formy metod kształcenia.</v>
      </c>
      <c r="D141" s="114"/>
    </row>
    <row r="142" spans="1:4" ht="81" customHeight="1" x14ac:dyDescent="0.25">
      <c r="A142" s="17"/>
      <c r="B142" s="45" t="s">
        <v>351</v>
      </c>
      <c r="C142" s="114" t="str">
        <f>IF('Turystyka i rekreacja'!$D$37=0,"",'Turystyka i rekreacja'!$D$37)</f>
        <v xml:space="preserve">Dobrą praktyka w zakresie procesu dyplomowania jest aktualizacja bieżących zagadnień osób prowadzących seminarium, potencjalnych promotorów a także prezentacja dorobku naukowego podczas proseminarium. </v>
      </c>
      <c r="D142" s="114"/>
    </row>
    <row r="143" spans="1:4" ht="72" customHeight="1" x14ac:dyDescent="0.25">
      <c r="A143" s="17"/>
      <c r="B143" s="45" t="s">
        <v>352</v>
      </c>
      <c r="C143" s="114" t="str">
        <f>IF('Turystyka i rekreacja'!$D$43=0,"",'Turystyka i rekreacja'!$D$43)</f>
        <v>Za dobrą praktykę w zakresie jakości kształcenia w analizowanym obszarze można uznać dbanie o właściwy dobór kadry dydaktycznej, posiadającej udokumentowany dorobek naukowy w zakresie nauczanych przedmiotów. Dobrą praktyką jest prezentowanie dodatkowo zbiorczych wyników ocen studentów na Radach Dyscyplin IEiF oraz IZ.</v>
      </c>
      <c r="D143" s="114"/>
    </row>
    <row r="144" spans="1:4" ht="70.5" customHeight="1" x14ac:dyDescent="0.25">
      <c r="A144" s="17"/>
      <c r="B144" s="45" t="s">
        <v>353</v>
      </c>
      <c r="C144" s="114" t="str">
        <f>IF('Turystyka i rekreacja'!$D$49=0,"",'Turystyka i rekreacja'!$D$49)</f>
        <v>Za dobre praktyki w tym zakresie oceny infrastruktury może uznać stały monitoring potrzeb edukacyjnych realizowany przez stały kontakt z samorządem studentów oraz pracownikami IEiF oraz IZ.</v>
      </c>
      <c r="D144" s="114"/>
    </row>
    <row r="145" spans="1:4" ht="81.75" customHeight="1" x14ac:dyDescent="0.25">
      <c r="A145" s="17"/>
      <c r="B145" s="45" t="s">
        <v>354</v>
      </c>
      <c r="C145" s="114" t="str">
        <f>IF('Turystyka i rekreacja'!$D$54=0,"",'Turystyka i rekreacja'!$D$54)</f>
        <v>Zwiększenie zaangażowania interesariuszy zewnętrznych poprzez rozbudowę Zespołu Interesariuszy Zewnętrznych na WE.</v>
      </c>
      <c r="D145" s="114"/>
    </row>
    <row r="146" spans="1:4" ht="61.5" customHeight="1" x14ac:dyDescent="0.25">
      <c r="A146" s="17"/>
      <c r="B146" s="46" t="s">
        <v>355</v>
      </c>
      <c r="C146" s="114" t="str">
        <f>IF('Turystyka i rekreacja'!$D$59=0,"",'Turystyka i rekreacja'!$D$59)</f>
        <v>Dobrą praktyką jest bieżąca aktualizacja dyżurów na stronie WE przez pracowników naukowo-dydaktycznych oraz zamieszczanie informacje o dyżurze również w komentarzu aplikacji Ms Teams.</v>
      </c>
      <c r="D146" s="114"/>
    </row>
    <row r="147" spans="1:4" ht="70.5" customHeight="1" x14ac:dyDescent="0.25">
      <c r="A147" s="17"/>
      <c r="B147" s="46" t="s">
        <v>356</v>
      </c>
      <c r="C147" s="114" t="str">
        <f>IF('Turystyka i rekreacja'!$D$64=0,"",'Turystyka i rekreacja'!$D$64)</f>
        <v>Dobrą praktyką jest bieżąca aktualizacja dyżurów na stronie WE przez pracowników naukowo-dydaktycznych oraz zamieszczanie informacje o dyżurze również w komentarzu aplikacji Ms Teams.</v>
      </c>
      <c r="D147" s="114"/>
    </row>
    <row r="148" spans="1:4" ht="68.25" customHeight="1" x14ac:dyDescent="0.25">
      <c r="A148" s="17"/>
      <c r="B148" s="46" t="s">
        <v>357</v>
      </c>
      <c r="C148" s="114" t="str">
        <f>IF('Turystyka i rekreacja'!$D$69=0,"",'Turystyka i rekreacja'!$D$69)</f>
        <v>Za dobre praktyki w zakresie jakości kształcenia na kierunku w analizowanym obszarze można uznać dbałość władz Wydziału o stałe podnoszenie jakości i dostępności do informacji  - świadczą o tym stałe prace prowadzone nad strukturą strony WE.</v>
      </c>
      <c r="D148" s="114"/>
    </row>
    <row r="149" spans="1:4" ht="69.75" customHeight="1" x14ac:dyDescent="0.25">
      <c r="A149" s="17"/>
      <c r="B149" s="46" t="s">
        <v>358</v>
      </c>
      <c r="C149" s="114" t="str">
        <f>IF('Turystyka i rekreacja'!$D$74=0,"",'Turystyka i rekreacja'!$D$74)</f>
        <v>Dobrą praktyką jest stałe monitorowanie jakości kształcenia przez władze dziekańskie poprzez angażowanie wielu grup jej uczestników.</v>
      </c>
      <c r="D149" s="114"/>
    </row>
    <row r="150" spans="1:4" ht="18.75" x14ac:dyDescent="0.3">
      <c r="A150" s="17"/>
      <c r="B150" s="18"/>
      <c r="C150" s="19"/>
      <c r="D150" s="19"/>
    </row>
    <row r="151" spans="1:4" ht="18.75" x14ac:dyDescent="0.3">
      <c r="A151" s="17"/>
      <c r="B151" s="18"/>
      <c r="C151" s="19"/>
      <c r="D151" s="19"/>
    </row>
    <row r="152" spans="1:4" ht="18.75" x14ac:dyDescent="0.3">
      <c r="A152" s="17"/>
      <c r="B152" s="18"/>
      <c r="C152" s="19"/>
      <c r="D152" s="19"/>
    </row>
    <row r="153" spans="1:4" ht="18.75" x14ac:dyDescent="0.3">
      <c r="A153" s="17"/>
      <c r="B153" s="18"/>
      <c r="C153" s="19"/>
      <c r="D153" s="19"/>
    </row>
    <row r="154" spans="1:4" ht="18.75" x14ac:dyDescent="0.3">
      <c r="A154" s="17"/>
      <c r="B154" s="18"/>
      <c r="C154" s="19"/>
      <c r="D154" s="19"/>
    </row>
    <row r="155" spans="1:4" ht="18.75" x14ac:dyDescent="0.3">
      <c r="A155" s="17"/>
      <c r="B155" s="18"/>
      <c r="C155" s="19"/>
      <c r="D155" s="19"/>
    </row>
    <row r="156" spans="1:4" ht="18.75" x14ac:dyDescent="0.3">
      <c r="A156" s="17"/>
      <c r="B156" s="18"/>
      <c r="C156" s="19"/>
      <c r="D156" s="19"/>
    </row>
    <row r="157" spans="1:4" ht="18.75" x14ac:dyDescent="0.3">
      <c r="A157" s="17"/>
      <c r="B157" s="18"/>
      <c r="C157" s="19"/>
      <c r="D157" s="19"/>
    </row>
    <row r="158" spans="1:4" ht="18.75" x14ac:dyDescent="0.3">
      <c r="A158" s="17"/>
      <c r="B158" s="18"/>
      <c r="C158" s="19"/>
      <c r="D158" s="19"/>
    </row>
    <row r="159" spans="1:4" ht="18.75" x14ac:dyDescent="0.3">
      <c r="A159" s="17"/>
      <c r="B159" s="18"/>
      <c r="C159" s="19"/>
      <c r="D159" s="19"/>
    </row>
    <row r="160" spans="1:4" ht="18.75" x14ac:dyDescent="0.3">
      <c r="A160" s="17"/>
      <c r="B160" s="18"/>
      <c r="C160" s="19"/>
      <c r="D160" s="19"/>
    </row>
    <row r="161" spans="1:4" ht="18.75" x14ac:dyDescent="0.3">
      <c r="A161" s="17"/>
      <c r="B161" s="18"/>
      <c r="C161" s="19"/>
      <c r="D161" s="19"/>
    </row>
    <row r="162" spans="1:4" ht="18.75" x14ac:dyDescent="0.3">
      <c r="A162" s="17"/>
      <c r="B162" s="18"/>
      <c r="C162" s="19"/>
      <c r="D162" s="19"/>
    </row>
    <row r="163" spans="1:4" ht="18.75" x14ac:dyDescent="0.3">
      <c r="A163" s="17"/>
      <c r="B163" s="18"/>
      <c r="C163" s="19"/>
      <c r="D163" s="19"/>
    </row>
    <row r="164" spans="1:4" ht="18.75" x14ac:dyDescent="0.3">
      <c r="A164" s="17"/>
      <c r="B164" s="18"/>
      <c r="C164" s="19"/>
      <c r="D164" s="19"/>
    </row>
    <row r="165" spans="1:4" ht="18.75" x14ac:dyDescent="0.3">
      <c r="A165" s="17"/>
      <c r="B165" s="18"/>
      <c r="C165" s="19"/>
      <c r="D165" s="19"/>
    </row>
    <row r="166" spans="1:4" ht="18.75" x14ac:dyDescent="0.3">
      <c r="A166" s="17"/>
      <c r="B166" s="18"/>
      <c r="C166" s="19"/>
      <c r="D166" s="19"/>
    </row>
    <row r="167" spans="1:4" ht="18.75" x14ac:dyDescent="0.3">
      <c r="A167" s="17"/>
      <c r="B167" s="18"/>
      <c r="C167" s="19"/>
      <c r="D167" s="19"/>
    </row>
    <row r="168" spans="1:4" ht="18.75" x14ac:dyDescent="0.3">
      <c r="A168" s="17"/>
      <c r="B168" s="18"/>
      <c r="C168" s="19"/>
      <c r="D168" s="19"/>
    </row>
    <row r="169" spans="1:4" ht="18.75" x14ac:dyDescent="0.3">
      <c r="A169" s="17"/>
      <c r="B169" s="18"/>
      <c r="C169" s="19"/>
      <c r="D169" s="19"/>
    </row>
    <row r="170" spans="1:4" ht="18.75" x14ac:dyDescent="0.3">
      <c r="A170" s="17"/>
      <c r="B170" s="18"/>
      <c r="C170" s="19"/>
      <c r="D170" s="19"/>
    </row>
    <row r="171" spans="1:4" ht="18.75" x14ac:dyDescent="0.3">
      <c r="A171" s="17"/>
      <c r="B171" s="18"/>
      <c r="C171" s="19"/>
      <c r="D171" s="19"/>
    </row>
    <row r="172" spans="1:4" ht="18.75" x14ac:dyDescent="0.3">
      <c r="A172" s="17"/>
      <c r="B172" s="18"/>
      <c r="C172" s="19"/>
      <c r="D172" s="19"/>
    </row>
    <row r="173" spans="1:4" ht="18.75" x14ac:dyDescent="0.3">
      <c r="A173" s="17"/>
      <c r="B173" s="18"/>
      <c r="C173" s="19"/>
      <c r="D173" s="19"/>
    </row>
    <row r="174" spans="1:4" ht="18.75" x14ac:dyDescent="0.3">
      <c r="A174" s="17"/>
      <c r="B174" s="18"/>
      <c r="C174" s="19"/>
      <c r="D174" s="19"/>
    </row>
    <row r="175" spans="1:4" ht="18.75" x14ac:dyDescent="0.3">
      <c r="A175" s="17"/>
      <c r="B175" s="18"/>
      <c r="C175" s="19"/>
      <c r="D175" s="19"/>
    </row>
    <row r="176" spans="1:4" ht="18.75" x14ac:dyDescent="0.3">
      <c r="A176" s="17"/>
      <c r="B176" s="18"/>
      <c r="C176" s="19"/>
      <c r="D176" s="19"/>
    </row>
    <row r="177" spans="1:4" ht="18.75" x14ac:dyDescent="0.3">
      <c r="A177" s="17"/>
      <c r="B177" s="18"/>
      <c r="C177" s="19"/>
      <c r="D177" s="19"/>
    </row>
    <row r="178" spans="1:4" ht="18.75" x14ac:dyDescent="0.3">
      <c r="A178" s="17"/>
      <c r="B178" s="18"/>
      <c r="C178" s="19"/>
      <c r="D178" s="19"/>
    </row>
    <row r="179" spans="1:4" ht="18.75" x14ac:dyDescent="0.3">
      <c r="A179" s="17"/>
      <c r="B179" s="18"/>
      <c r="C179" s="19"/>
      <c r="D179" s="19"/>
    </row>
    <row r="180" spans="1:4" ht="18.75" x14ac:dyDescent="0.3">
      <c r="A180" s="17"/>
      <c r="B180" s="18"/>
      <c r="C180" s="19"/>
      <c r="D180" s="19"/>
    </row>
    <row r="181" spans="1:4" ht="18.75" x14ac:dyDescent="0.3">
      <c r="A181" s="17"/>
      <c r="B181" s="18"/>
      <c r="C181" s="19"/>
      <c r="D181" s="19"/>
    </row>
    <row r="182" spans="1:4" ht="27.75" x14ac:dyDescent="0.25">
      <c r="B182" s="118" t="str">
        <f>Start!$A$12</f>
        <v>WYDZIAŁ EKONOMICZNY</v>
      </c>
      <c r="C182" s="118"/>
      <c r="D182" s="29"/>
    </row>
    <row r="183" spans="1:4" ht="23.25" x14ac:dyDescent="0.35">
      <c r="C183" s="13"/>
      <c r="D183" s="14"/>
    </row>
    <row r="184" spans="1:4" ht="23.25" x14ac:dyDescent="0.35">
      <c r="B184" s="115" t="s">
        <v>348</v>
      </c>
      <c r="C184" s="116" t="str">
        <f>Zarządzanie!$D$6</f>
        <v>zarządzanie</v>
      </c>
      <c r="D184" s="14"/>
    </row>
    <row r="185" spans="1:4" x14ac:dyDescent="0.25">
      <c r="B185" s="115"/>
      <c r="C185" s="116"/>
    </row>
    <row r="187" spans="1:4" ht="18" x14ac:dyDescent="0.25">
      <c r="A187" s="43"/>
      <c r="B187" s="44" t="s">
        <v>346</v>
      </c>
      <c r="C187" s="117" t="s">
        <v>347</v>
      </c>
      <c r="D187" s="117"/>
    </row>
    <row r="188" spans="1:4" ht="45" customHeight="1" x14ac:dyDescent="0.25">
      <c r="A188" s="17"/>
      <c r="B188" s="45" t="s">
        <v>349</v>
      </c>
      <c r="C188" s="114" t="str">
        <f>IF(Zarządzanie!$D$18=0,"",Zarządzanie!$D$18)</f>
        <v>Wielopoziomowa ocena koncepcji i celów kształcenia (opinia studentów, interesariuszy z otoczenia społeczno-gospodarczego, ocena szans zatrudnienia absolwentów dokonywanej poprzez ocenę potrzeb rynku pracy i śledzenia karier absolwentów, analiza możliwości kontynuacji kształcenia).</v>
      </c>
      <c r="D188" s="114"/>
    </row>
    <row r="189" spans="1:4" ht="78.75" customHeight="1" x14ac:dyDescent="0.25">
      <c r="A189" s="17"/>
      <c r="B189" s="45" t="s">
        <v>350</v>
      </c>
      <c r="C189" s="114" t="str">
        <f>IF(Zarządzanie!$D$30=0,"",Zarządzanie!$D$30)</f>
        <v>Dobrymi praktykami w zakresie jakości kształcenia jest bieżące gromadzenie opinii nauczycieli oraz studentów, co pozwala na sprawniejszą organizację zajęć. Zajęcia dydaktyczne prowadzone są przez profesorów wizytujących z międzynarodowych ośrodków badawczych, którzy przedstawiają swoje wyniki badań oraz inne formy metod kształcenia.</v>
      </c>
      <c r="D189" s="114"/>
    </row>
    <row r="190" spans="1:4" ht="62.25" customHeight="1" x14ac:dyDescent="0.25">
      <c r="A190" s="17"/>
      <c r="B190" s="45" t="s">
        <v>351</v>
      </c>
      <c r="C190" s="114" t="str">
        <f>IF(Zarządzanie!$D$37=0,"",Zarządzanie!$D$37)</f>
        <v xml:space="preserve">Dobrą praktyka w zakresie procesu dyplomowania jest aktualizacja bieżących zagadnień osób prowadzących seminarium, potencjalnych promotorów a także prezentacja dorobku naukowego podczas proseminarium. </v>
      </c>
      <c r="D190" s="114"/>
    </row>
    <row r="191" spans="1:4" ht="65.25" customHeight="1" x14ac:dyDescent="0.25">
      <c r="A191" s="17"/>
      <c r="B191" s="45" t="s">
        <v>352</v>
      </c>
      <c r="C191" s="114" t="str">
        <f>IF(Zarządzanie!$D$43=0,"",Zarządzanie!$D$43)</f>
        <v>Za dobrą praktykę w zakresie jakości kształcenia w analizowanym obszarze można uznać dbanie o właściwy dobór kadry dydaktycznej, posiadającej udokumentowany dorobek naukowy w zakresie nauczanych przedmiotów. Dobrą praktyką jest prezentowanie dodatkowo zbiorczych wyników ocen studentów na Radach Dyscyplin IEiF oraz IZ.</v>
      </c>
      <c r="D191" s="114"/>
    </row>
    <row r="192" spans="1:4" ht="62.25" customHeight="1" x14ac:dyDescent="0.25">
      <c r="A192" s="17"/>
      <c r="B192" s="45" t="s">
        <v>353</v>
      </c>
      <c r="C192" s="114" t="str">
        <f>IF(Zarządzanie!$D$49=0,"",Zarządzanie!$D$49)</f>
        <v>Za dobre praktyki w tym zakresie oceny infrastruktury może uznać stały monitoring potrzeb edukacyjnych realizowany przez stały kontakt z samorządem studentów oraz pracownikami IEiF oraz IZ.</v>
      </c>
      <c r="D192" s="114"/>
    </row>
    <row r="193" spans="1:4" ht="76.5" customHeight="1" x14ac:dyDescent="0.25">
      <c r="A193" s="17"/>
      <c r="B193" s="45" t="s">
        <v>354</v>
      </c>
      <c r="C193" s="114" t="str">
        <f>IF(Zarządzanie!$D$54=0,"",Zarządzanie!$D$54)</f>
        <v>Zwiększenie zaangażowania interesariuszy zewnętrznych poprzez rozbudowę Zespołu Interesariuszy Zewnętrznych na WE.</v>
      </c>
      <c r="D193" s="114"/>
    </row>
    <row r="194" spans="1:4" ht="69" customHeight="1" x14ac:dyDescent="0.25">
      <c r="A194" s="17"/>
      <c r="B194" s="46" t="s">
        <v>355</v>
      </c>
      <c r="C194" s="114" t="str">
        <f>IF(Zarządzanie!$D$59=0,"",Zarządzanie!$D$59)</f>
        <v>Dobrą praktyką jest bieżąca aktualizacja dyżurów na stronie WE przez pracowników naukowo-dydaktycznych oraz zamieszczanie informacje o dyżurze również w komentarzu aplikacji Ms Teams.</v>
      </c>
      <c r="D194" s="114"/>
    </row>
    <row r="195" spans="1:4" ht="72" customHeight="1" x14ac:dyDescent="0.25">
      <c r="A195" s="17"/>
      <c r="B195" s="46" t="s">
        <v>356</v>
      </c>
      <c r="C195" s="114" t="str">
        <f>IF(Zarządzanie!$D$64=0,"",Zarządzanie!$D$64)</f>
        <v>Za dobre praktyki w zakresie jakości kształcenia na kierunku w analizowanym obszarze można uznać dbałość władz Wydziału o stałe podnoszenie jakości i dostępności do informacji  - świadczą o tym stałe prace prowadzone nad strukturą strony WE.</v>
      </c>
      <c r="D195" s="114"/>
    </row>
    <row r="196" spans="1:4" ht="63" customHeight="1" x14ac:dyDescent="0.25">
      <c r="A196" s="17"/>
      <c r="B196" s="46" t="s">
        <v>357</v>
      </c>
      <c r="C196" s="114" t="str">
        <f>IF(Zarządzanie!$D$69=0,"",Zarządzanie!$D$69)</f>
        <v>Za dobre praktyki w zakresie jakości kształcenia na kierunku w analizowanym obszarze można uznać dbałość władz Wydziału o stałe podnoszenie jakości i dostępności do informacji  - świadczą o tym stałe prace prowadzone nad strukturą strony WE.</v>
      </c>
      <c r="D196" s="114"/>
    </row>
    <row r="197" spans="1:4" ht="70.5" customHeight="1" x14ac:dyDescent="0.25">
      <c r="A197" s="17"/>
      <c r="B197" s="46" t="s">
        <v>358</v>
      </c>
      <c r="C197" s="114" t="str">
        <f>IF(Zarządzanie!$D$74=0,"",Zarządzanie!$D$74)</f>
        <v>Dobrą praktyką jest stałe monitorowanie jakości kształcenia przez władze dziekańskie poprzez angażowanie wielu grup jej uczestników.</v>
      </c>
      <c r="D197" s="114"/>
    </row>
    <row r="198" spans="1:4" ht="18.75" x14ac:dyDescent="0.3">
      <c r="A198" s="17"/>
      <c r="B198" s="18"/>
      <c r="C198" s="19"/>
      <c r="D198" s="19"/>
    </row>
    <row r="199" spans="1:4" ht="18.75" x14ac:dyDescent="0.3">
      <c r="A199" s="17"/>
      <c r="B199" s="18"/>
      <c r="C199" s="19"/>
      <c r="D199" s="19"/>
    </row>
    <row r="200" spans="1:4" ht="18.75" x14ac:dyDescent="0.3">
      <c r="A200" s="17"/>
      <c r="B200" s="18"/>
      <c r="C200" s="19"/>
      <c r="D200" s="19"/>
    </row>
    <row r="201" spans="1:4" ht="18.75" x14ac:dyDescent="0.3">
      <c r="A201" s="17"/>
      <c r="B201" s="18"/>
      <c r="C201" s="19"/>
      <c r="D201" s="19"/>
    </row>
    <row r="202" spans="1:4" ht="18.75" x14ac:dyDescent="0.3">
      <c r="A202" s="17"/>
      <c r="B202" s="18"/>
      <c r="C202" s="19"/>
      <c r="D202" s="19"/>
    </row>
    <row r="203" spans="1:4" ht="18.75" x14ac:dyDescent="0.3">
      <c r="A203" s="17"/>
      <c r="B203" s="18"/>
      <c r="C203" s="19"/>
      <c r="D203" s="19"/>
    </row>
    <row r="204" spans="1:4" ht="18.75" x14ac:dyDescent="0.3">
      <c r="A204" s="17"/>
      <c r="B204" s="18"/>
      <c r="C204" s="19"/>
      <c r="D204" s="19"/>
    </row>
    <row r="205" spans="1:4" ht="18.75" x14ac:dyDescent="0.3">
      <c r="A205" s="17"/>
      <c r="B205" s="18"/>
      <c r="C205" s="19"/>
      <c r="D205" s="19"/>
    </row>
    <row r="206" spans="1:4" ht="18.75" x14ac:dyDescent="0.3">
      <c r="A206" s="17"/>
      <c r="B206" s="18"/>
      <c r="C206" s="19"/>
      <c r="D206" s="19"/>
    </row>
    <row r="207" spans="1:4" ht="18.75" x14ac:dyDescent="0.3">
      <c r="A207" s="17"/>
      <c r="B207" s="18"/>
      <c r="C207" s="19"/>
      <c r="D207" s="19"/>
    </row>
    <row r="208" spans="1:4" ht="18.75" x14ac:dyDescent="0.3">
      <c r="A208" s="17"/>
      <c r="B208" s="18"/>
      <c r="C208" s="19"/>
      <c r="D208" s="19"/>
    </row>
    <row r="209" spans="1:4" ht="18.75" x14ac:dyDescent="0.3">
      <c r="A209" s="17"/>
      <c r="B209" s="18"/>
      <c r="C209" s="19"/>
      <c r="D209" s="19"/>
    </row>
    <row r="210" spans="1:4" ht="18.75" x14ac:dyDescent="0.3">
      <c r="A210" s="17"/>
      <c r="B210" s="18"/>
      <c r="C210" s="19"/>
      <c r="D210" s="19"/>
    </row>
    <row r="211" spans="1:4" ht="18.75" x14ac:dyDescent="0.3">
      <c r="A211" s="17"/>
      <c r="B211" s="18"/>
      <c r="C211" s="19"/>
      <c r="D211" s="19"/>
    </row>
    <row r="212" spans="1:4" ht="18.75" x14ac:dyDescent="0.3">
      <c r="A212" s="17"/>
      <c r="B212" s="18"/>
      <c r="C212" s="19"/>
      <c r="D212" s="19"/>
    </row>
    <row r="213" spans="1:4" ht="18.75" x14ac:dyDescent="0.3">
      <c r="A213" s="17"/>
      <c r="B213" s="18"/>
      <c r="C213" s="19"/>
      <c r="D213" s="19"/>
    </row>
    <row r="214" spans="1:4" ht="18.75" x14ac:dyDescent="0.3">
      <c r="A214" s="17"/>
      <c r="B214" s="18"/>
      <c r="C214" s="19"/>
      <c r="D214" s="19"/>
    </row>
    <row r="215" spans="1:4" ht="18.75" x14ac:dyDescent="0.3">
      <c r="A215" s="17"/>
      <c r="B215" s="18"/>
      <c r="C215" s="19"/>
      <c r="D215" s="19"/>
    </row>
    <row r="216" spans="1:4" ht="18.75" x14ac:dyDescent="0.3">
      <c r="A216" s="17"/>
      <c r="B216" s="18"/>
      <c r="C216" s="19"/>
      <c r="D216" s="19"/>
    </row>
    <row r="217" spans="1:4" ht="18.75" x14ac:dyDescent="0.3">
      <c r="A217" s="17"/>
      <c r="B217" s="18"/>
      <c r="C217" s="19"/>
      <c r="D217" s="19"/>
    </row>
    <row r="218" spans="1:4" ht="18.75" x14ac:dyDescent="0.3">
      <c r="A218" s="17"/>
      <c r="B218" s="18"/>
      <c r="C218" s="19"/>
      <c r="D218" s="19"/>
    </row>
    <row r="219" spans="1:4" ht="18.75" x14ac:dyDescent="0.3">
      <c r="A219" s="17"/>
      <c r="B219" s="18"/>
      <c r="C219" s="19"/>
      <c r="D219" s="19"/>
    </row>
    <row r="220" spans="1:4" ht="18.75" x14ac:dyDescent="0.3">
      <c r="A220" s="17"/>
      <c r="B220" s="18"/>
      <c r="C220" s="19"/>
      <c r="D220" s="19"/>
    </row>
    <row r="221" spans="1:4" ht="18.75" x14ac:dyDescent="0.3">
      <c r="A221" s="17"/>
      <c r="B221" s="18"/>
      <c r="C221" s="19"/>
      <c r="D221" s="19"/>
    </row>
    <row r="222" spans="1:4" ht="18.75" x14ac:dyDescent="0.3">
      <c r="A222" s="17"/>
      <c r="B222" s="18"/>
      <c r="C222" s="19"/>
      <c r="D222" s="19"/>
    </row>
    <row r="223" spans="1:4" ht="18.75" x14ac:dyDescent="0.3">
      <c r="A223" s="17"/>
      <c r="B223" s="18"/>
      <c r="C223" s="19"/>
      <c r="D223" s="19"/>
    </row>
    <row r="224" spans="1:4" ht="18.75" x14ac:dyDescent="0.3">
      <c r="A224" s="17"/>
      <c r="B224" s="18"/>
      <c r="C224" s="19"/>
      <c r="D224" s="19"/>
    </row>
    <row r="225" spans="1:4" ht="18.75" x14ac:dyDescent="0.3">
      <c r="A225" s="17"/>
      <c r="B225" s="18"/>
      <c r="C225" s="19"/>
      <c r="D225" s="19"/>
    </row>
    <row r="226" spans="1:4" ht="18.75" x14ac:dyDescent="0.3">
      <c r="A226" s="17"/>
      <c r="B226" s="18"/>
      <c r="C226" s="19"/>
      <c r="D226" s="19"/>
    </row>
    <row r="227" spans="1:4" ht="18.75" x14ac:dyDescent="0.3">
      <c r="A227" s="17"/>
      <c r="B227" s="18"/>
      <c r="C227" s="19"/>
      <c r="D227" s="19"/>
    </row>
    <row r="228" spans="1:4" ht="18.75" x14ac:dyDescent="0.3">
      <c r="A228" s="17"/>
      <c r="B228" s="18"/>
      <c r="C228" s="19"/>
      <c r="D228" s="19"/>
    </row>
    <row r="229" spans="1:4" ht="18.75" x14ac:dyDescent="0.3">
      <c r="A229" s="17"/>
      <c r="B229" s="18"/>
      <c r="C229" s="19"/>
      <c r="D229" s="19"/>
    </row>
    <row r="230" spans="1:4" ht="18.75" x14ac:dyDescent="0.3">
      <c r="A230" s="17"/>
      <c r="B230" s="18"/>
      <c r="C230" s="19"/>
      <c r="D230" s="19"/>
    </row>
    <row r="231" spans="1:4" ht="18.75" x14ac:dyDescent="0.3">
      <c r="A231" s="17"/>
      <c r="B231" s="18"/>
      <c r="C231" s="19"/>
      <c r="D231" s="19"/>
    </row>
    <row r="232" spans="1:4" ht="18.75" x14ac:dyDescent="0.3">
      <c r="A232" s="17"/>
      <c r="B232" s="18"/>
      <c r="C232" s="19"/>
      <c r="D232" s="19"/>
    </row>
    <row r="233" spans="1:4" ht="18.75" x14ac:dyDescent="0.3">
      <c r="A233" s="17"/>
      <c r="B233" s="18"/>
      <c r="C233" s="19"/>
      <c r="D233" s="19"/>
    </row>
    <row r="234" spans="1:4" ht="18.75" x14ac:dyDescent="0.3">
      <c r="A234" s="17"/>
      <c r="B234" s="18"/>
      <c r="C234" s="19"/>
      <c r="D234" s="19"/>
    </row>
    <row r="235" spans="1:4" ht="18.75" x14ac:dyDescent="0.3">
      <c r="A235" s="17"/>
      <c r="B235" s="18"/>
      <c r="C235" s="19"/>
      <c r="D235" s="19"/>
    </row>
    <row r="236" spans="1:4" ht="18.75" x14ac:dyDescent="0.3">
      <c r="A236" s="17"/>
      <c r="B236" s="18"/>
      <c r="C236" s="19"/>
      <c r="D236" s="19"/>
    </row>
    <row r="237" spans="1:4" ht="18.75" x14ac:dyDescent="0.3">
      <c r="A237" s="17"/>
      <c r="B237" s="18"/>
      <c r="C237" s="19"/>
      <c r="D237" s="19"/>
    </row>
    <row r="238" spans="1:4" ht="18.75" x14ac:dyDescent="0.3">
      <c r="A238" s="17"/>
      <c r="B238" s="18"/>
      <c r="C238" s="19"/>
      <c r="D238" s="19"/>
    </row>
    <row r="239" spans="1:4" ht="18.75" x14ac:dyDescent="0.3">
      <c r="A239" s="17"/>
      <c r="B239" s="18"/>
      <c r="C239" s="19"/>
      <c r="D239" s="19"/>
    </row>
    <row r="240" spans="1:4" ht="18.75" x14ac:dyDescent="0.3">
      <c r="A240" s="17"/>
      <c r="B240" s="18"/>
      <c r="C240" s="19"/>
      <c r="D240" s="19"/>
    </row>
    <row r="241" spans="1:4" ht="18.75" x14ac:dyDescent="0.3">
      <c r="A241" s="17"/>
      <c r="B241" s="18"/>
      <c r="C241" s="19"/>
      <c r="D241" s="19"/>
    </row>
    <row r="242" spans="1:4" ht="18.75" x14ac:dyDescent="0.3">
      <c r="A242" s="17"/>
      <c r="B242" s="18"/>
      <c r="C242" s="19"/>
      <c r="D242" s="19"/>
    </row>
    <row r="243" spans="1:4" ht="18.75" x14ac:dyDescent="0.3">
      <c r="A243" s="17"/>
      <c r="B243" s="18"/>
      <c r="C243" s="19"/>
      <c r="D243" s="19"/>
    </row>
    <row r="244" spans="1:4" ht="18.75" x14ac:dyDescent="0.3">
      <c r="A244" s="17"/>
      <c r="B244" s="18"/>
      <c r="C244" s="19"/>
      <c r="D244" s="19"/>
    </row>
    <row r="245" spans="1:4" ht="18.75" x14ac:dyDescent="0.3">
      <c r="A245" s="17"/>
      <c r="B245" s="18"/>
      <c r="C245" s="19"/>
      <c r="D245" s="19"/>
    </row>
    <row r="246" spans="1:4" ht="18.75" x14ac:dyDescent="0.3">
      <c r="A246" s="17"/>
      <c r="B246" s="18"/>
      <c r="C246" s="19"/>
      <c r="D246" s="19"/>
    </row>
    <row r="247" spans="1:4" ht="18.75" x14ac:dyDescent="0.3">
      <c r="A247" s="17"/>
      <c r="B247" s="18"/>
      <c r="C247" s="19"/>
      <c r="D247" s="19"/>
    </row>
    <row r="248" spans="1:4" ht="18.75" x14ac:dyDescent="0.3">
      <c r="A248" s="17"/>
      <c r="B248" s="18"/>
      <c r="C248" s="19"/>
      <c r="D248" s="19"/>
    </row>
    <row r="249" spans="1:4" ht="18.75" x14ac:dyDescent="0.3">
      <c r="A249" s="17"/>
      <c r="B249" s="18"/>
      <c r="C249" s="19"/>
      <c r="D249" s="19"/>
    </row>
    <row r="250" spans="1:4" ht="18.75" x14ac:dyDescent="0.3">
      <c r="A250" s="17"/>
      <c r="B250" s="18"/>
      <c r="C250" s="19"/>
      <c r="D250" s="19"/>
    </row>
    <row r="251" spans="1:4" ht="18.75" x14ac:dyDescent="0.3">
      <c r="A251" s="17"/>
      <c r="B251" s="18"/>
      <c r="C251" s="19"/>
      <c r="D251" s="19"/>
    </row>
    <row r="252" spans="1:4" ht="18.75" x14ac:dyDescent="0.3">
      <c r="A252" s="17"/>
      <c r="B252" s="18"/>
      <c r="C252" s="19"/>
      <c r="D252" s="19"/>
    </row>
    <row r="253" spans="1:4" ht="18.75" x14ac:dyDescent="0.3">
      <c r="A253" s="17"/>
      <c r="B253" s="18"/>
      <c r="C253" s="19"/>
      <c r="D253" s="19"/>
    </row>
    <row r="254" spans="1:4" ht="18.75" x14ac:dyDescent="0.3">
      <c r="A254" s="17"/>
      <c r="B254" s="18"/>
      <c r="C254" s="19"/>
      <c r="D254" s="19"/>
    </row>
    <row r="255" spans="1:4" ht="18.75" x14ac:dyDescent="0.3">
      <c r="A255" s="17"/>
      <c r="B255" s="18"/>
      <c r="C255" s="19"/>
      <c r="D255" s="19"/>
    </row>
    <row r="256" spans="1:4" ht="18.75" x14ac:dyDescent="0.3">
      <c r="A256" s="17"/>
      <c r="B256" s="18"/>
      <c r="C256" s="19"/>
      <c r="D256" s="19"/>
    </row>
    <row r="257" spans="1:4" ht="18.75" x14ac:dyDescent="0.3">
      <c r="A257" s="17"/>
      <c r="B257" s="18"/>
      <c r="C257" s="19"/>
      <c r="D257" s="19"/>
    </row>
    <row r="258" spans="1:4" ht="18.75" x14ac:dyDescent="0.3">
      <c r="A258" s="17"/>
      <c r="B258" s="18"/>
      <c r="C258" s="19"/>
      <c r="D258" s="19"/>
    </row>
    <row r="259" spans="1:4" ht="18.75" x14ac:dyDescent="0.3">
      <c r="A259" s="17"/>
      <c r="B259" s="18"/>
      <c r="C259" s="19"/>
      <c r="D259" s="19"/>
    </row>
    <row r="260" spans="1:4" ht="18.75" x14ac:dyDescent="0.3">
      <c r="A260" s="17"/>
      <c r="B260" s="18"/>
      <c r="C260" s="19"/>
      <c r="D260" s="19"/>
    </row>
    <row r="261" spans="1:4" ht="18.75" x14ac:dyDescent="0.3">
      <c r="A261" s="17"/>
      <c r="B261" s="18"/>
      <c r="C261" s="19"/>
      <c r="D261" s="19"/>
    </row>
    <row r="262" spans="1:4" ht="18.75" x14ac:dyDescent="0.3">
      <c r="A262" s="17"/>
      <c r="B262" s="18"/>
      <c r="C262" s="19"/>
      <c r="D262" s="19"/>
    </row>
    <row r="263" spans="1:4" ht="18.75" x14ac:dyDescent="0.3">
      <c r="A263" s="17"/>
      <c r="B263" s="18"/>
      <c r="C263" s="19"/>
      <c r="D263" s="19"/>
    </row>
    <row r="264" spans="1:4" ht="18.75" x14ac:dyDescent="0.3">
      <c r="A264" s="17"/>
      <c r="B264" s="18"/>
      <c r="C264" s="19"/>
      <c r="D264" s="19"/>
    </row>
    <row r="265" spans="1:4" ht="18.75" x14ac:dyDescent="0.3">
      <c r="A265" s="17"/>
      <c r="B265" s="18"/>
      <c r="C265" s="19"/>
      <c r="D265" s="19"/>
    </row>
    <row r="266" spans="1:4" ht="18.75" x14ac:dyDescent="0.3">
      <c r="A266" s="17"/>
      <c r="B266" s="18"/>
      <c r="C266" s="19"/>
      <c r="D266" s="19"/>
    </row>
    <row r="267" spans="1:4" ht="18.75" x14ac:dyDescent="0.3">
      <c r="A267" s="17"/>
      <c r="B267" s="18"/>
      <c r="C267" s="19"/>
      <c r="D267" s="19"/>
    </row>
    <row r="268" spans="1:4" ht="18.75" x14ac:dyDescent="0.3">
      <c r="A268" s="17"/>
      <c r="B268" s="18"/>
      <c r="C268" s="19"/>
      <c r="D268" s="19"/>
    </row>
    <row r="269" spans="1:4" ht="18.75" x14ac:dyDescent="0.3">
      <c r="A269" s="17"/>
      <c r="B269" s="18"/>
      <c r="C269" s="19"/>
      <c r="D269" s="19"/>
    </row>
    <row r="270" spans="1:4" ht="18.75" x14ac:dyDescent="0.3">
      <c r="A270" s="17"/>
      <c r="B270" s="18"/>
      <c r="C270" s="19"/>
      <c r="D270" s="19"/>
    </row>
    <row r="271" spans="1:4" ht="18.75" x14ac:dyDescent="0.3">
      <c r="A271" s="17"/>
      <c r="B271" s="18"/>
      <c r="C271" s="19"/>
      <c r="D271" s="19"/>
    </row>
    <row r="272" spans="1:4" ht="18.75" x14ac:dyDescent="0.3">
      <c r="A272" s="17"/>
      <c r="B272" s="18"/>
      <c r="C272" s="19"/>
      <c r="D272" s="19"/>
    </row>
    <row r="273" spans="1:4" ht="18.75" x14ac:dyDescent="0.3">
      <c r="A273" s="17"/>
      <c r="B273" s="18"/>
      <c r="C273" s="19"/>
      <c r="D273" s="19"/>
    </row>
    <row r="274" spans="1:4" ht="18.75" x14ac:dyDescent="0.3">
      <c r="A274" s="17"/>
      <c r="B274" s="18"/>
      <c r="C274" s="19"/>
      <c r="D274" s="19"/>
    </row>
    <row r="275" spans="1:4" ht="18.75" x14ac:dyDescent="0.3">
      <c r="A275" s="17"/>
      <c r="B275" s="18"/>
      <c r="C275" s="19"/>
      <c r="D275" s="19"/>
    </row>
    <row r="276" spans="1:4" ht="18.75" x14ac:dyDescent="0.3">
      <c r="A276" s="17"/>
      <c r="B276" s="18"/>
      <c r="C276" s="19"/>
      <c r="D276" s="19"/>
    </row>
    <row r="277" spans="1:4" ht="18.75" x14ac:dyDescent="0.3">
      <c r="A277" s="17"/>
      <c r="B277" s="18"/>
      <c r="C277" s="19"/>
      <c r="D277" s="19"/>
    </row>
    <row r="278" spans="1:4" ht="18.75" x14ac:dyDescent="0.3">
      <c r="A278" s="17"/>
      <c r="B278" s="18"/>
      <c r="C278" s="19"/>
      <c r="D278" s="19"/>
    </row>
    <row r="279" spans="1:4" ht="18.75" x14ac:dyDescent="0.3">
      <c r="A279" s="17"/>
      <c r="B279" s="18"/>
      <c r="C279" s="19"/>
      <c r="D279" s="19"/>
    </row>
    <row r="280" spans="1:4" ht="18.75" x14ac:dyDescent="0.3">
      <c r="A280" s="17"/>
      <c r="B280" s="18"/>
      <c r="C280" s="19"/>
      <c r="D280" s="19"/>
    </row>
    <row r="281" spans="1:4" ht="18.75" x14ac:dyDescent="0.3">
      <c r="A281" s="17"/>
      <c r="B281" s="18"/>
      <c r="C281" s="19"/>
      <c r="D281" s="19"/>
    </row>
    <row r="282" spans="1:4" ht="18.75" x14ac:dyDescent="0.3">
      <c r="A282" s="17"/>
      <c r="B282" s="18"/>
      <c r="C282" s="19"/>
      <c r="D282" s="19"/>
    </row>
    <row r="283" spans="1:4" ht="18.75" x14ac:dyDescent="0.3">
      <c r="A283" s="17"/>
      <c r="B283" s="18"/>
      <c r="C283" s="19"/>
      <c r="D283" s="19"/>
    </row>
    <row r="284" spans="1:4" ht="18.75" x14ac:dyDescent="0.3">
      <c r="A284" s="17"/>
      <c r="B284" s="18"/>
      <c r="C284" s="19"/>
      <c r="D284" s="19"/>
    </row>
    <row r="285" spans="1:4" ht="18.75" x14ac:dyDescent="0.3">
      <c r="A285" s="17"/>
      <c r="B285" s="18"/>
      <c r="C285" s="19"/>
      <c r="D285" s="19"/>
    </row>
    <row r="286" spans="1:4" ht="18.75" x14ac:dyDescent="0.3">
      <c r="A286" s="17"/>
      <c r="B286" s="18"/>
      <c r="C286" s="19"/>
      <c r="D286" s="19"/>
    </row>
    <row r="287" spans="1:4" ht="18.75" x14ac:dyDescent="0.3">
      <c r="A287" s="17"/>
      <c r="B287" s="18"/>
      <c r="C287" s="19"/>
      <c r="D287" s="19"/>
    </row>
    <row r="288" spans="1:4" ht="18.75" x14ac:dyDescent="0.3">
      <c r="A288" s="17"/>
      <c r="B288" s="18"/>
      <c r="C288" s="19"/>
      <c r="D288" s="19"/>
    </row>
    <row r="289" spans="1:4" ht="18.75" x14ac:dyDescent="0.3">
      <c r="A289" s="17"/>
      <c r="B289" s="18"/>
      <c r="C289" s="19"/>
      <c r="D289" s="19"/>
    </row>
    <row r="290" spans="1:4" ht="18.75" x14ac:dyDescent="0.3">
      <c r="A290" s="17"/>
      <c r="B290" s="18"/>
      <c r="C290" s="19"/>
      <c r="D290" s="19"/>
    </row>
    <row r="291" spans="1:4" ht="18.75" x14ac:dyDescent="0.3">
      <c r="A291" s="17"/>
      <c r="B291" s="18"/>
      <c r="C291" s="19"/>
      <c r="D291" s="19"/>
    </row>
    <row r="292" spans="1:4" ht="18.75" x14ac:dyDescent="0.3">
      <c r="A292" s="17"/>
      <c r="B292" s="18"/>
      <c r="C292" s="19"/>
      <c r="D292" s="19"/>
    </row>
    <row r="293" spans="1:4" ht="18.75" x14ac:dyDescent="0.3">
      <c r="A293" s="17"/>
      <c r="B293" s="18"/>
      <c r="C293" s="19"/>
      <c r="D293" s="19"/>
    </row>
    <row r="294" spans="1:4" ht="18.75" x14ac:dyDescent="0.3">
      <c r="A294" s="17"/>
      <c r="B294" s="18"/>
      <c r="C294" s="19"/>
      <c r="D294" s="19"/>
    </row>
    <row r="295" spans="1:4" ht="18.75" x14ac:dyDescent="0.3">
      <c r="A295" s="17"/>
      <c r="B295" s="18"/>
      <c r="C295" s="19"/>
      <c r="D295" s="19"/>
    </row>
    <row r="296" spans="1:4" ht="18.75" x14ac:dyDescent="0.3">
      <c r="A296" s="17"/>
      <c r="B296" s="18"/>
      <c r="C296" s="19"/>
      <c r="D296" s="19"/>
    </row>
    <row r="297" spans="1:4" ht="18.75" x14ac:dyDescent="0.3">
      <c r="A297" s="17"/>
      <c r="B297" s="18"/>
      <c r="C297" s="19"/>
      <c r="D297" s="19"/>
    </row>
    <row r="298" spans="1:4" ht="18.75" x14ac:dyDescent="0.3">
      <c r="A298" s="17"/>
      <c r="B298" s="18"/>
      <c r="C298" s="19"/>
      <c r="D298" s="19"/>
    </row>
    <row r="299" spans="1:4" ht="18.75" x14ac:dyDescent="0.3">
      <c r="A299" s="17"/>
      <c r="B299" s="18"/>
      <c r="C299" s="19"/>
      <c r="D299" s="19"/>
    </row>
    <row r="300" spans="1:4" ht="18.75" x14ac:dyDescent="0.3">
      <c r="A300" s="17"/>
      <c r="B300" s="18"/>
      <c r="C300" s="19"/>
      <c r="D300" s="19"/>
    </row>
    <row r="301" spans="1:4" ht="18.75" x14ac:dyDescent="0.3">
      <c r="A301" s="17"/>
      <c r="B301" s="18"/>
      <c r="C301" s="19"/>
      <c r="D301" s="19"/>
    </row>
    <row r="302" spans="1:4" ht="18.75" x14ac:dyDescent="0.3">
      <c r="A302" s="17"/>
      <c r="B302" s="18"/>
      <c r="C302" s="19"/>
      <c r="D302" s="19"/>
    </row>
    <row r="303" spans="1:4" ht="18.75" x14ac:dyDescent="0.3">
      <c r="A303" s="17"/>
      <c r="B303" s="18"/>
      <c r="C303" s="19"/>
      <c r="D303" s="19"/>
    </row>
    <row r="304" spans="1:4" ht="18.75" x14ac:dyDescent="0.3">
      <c r="A304" s="17"/>
      <c r="B304" s="18"/>
      <c r="C304" s="19"/>
      <c r="D304" s="19"/>
    </row>
    <row r="305" spans="1:4" ht="18.75" x14ac:dyDescent="0.3">
      <c r="A305" s="17"/>
      <c r="B305" s="18"/>
      <c r="C305" s="19"/>
      <c r="D305" s="19"/>
    </row>
    <row r="306" spans="1:4" ht="18.75" x14ac:dyDescent="0.3">
      <c r="A306" s="17"/>
      <c r="B306" s="18"/>
      <c r="C306" s="19"/>
      <c r="D306" s="19"/>
    </row>
    <row r="307" spans="1:4" ht="18.75" x14ac:dyDescent="0.3">
      <c r="A307" s="17"/>
      <c r="B307" s="18"/>
      <c r="C307" s="19"/>
      <c r="D307" s="19"/>
    </row>
    <row r="308" spans="1:4" ht="18.75" x14ac:dyDescent="0.3">
      <c r="A308" s="17"/>
      <c r="B308" s="18"/>
      <c r="C308" s="19"/>
      <c r="D308" s="19"/>
    </row>
    <row r="309" spans="1:4" ht="18.75" x14ac:dyDescent="0.3">
      <c r="A309" s="17"/>
      <c r="B309" s="18"/>
      <c r="C309" s="19"/>
      <c r="D309" s="19"/>
    </row>
    <row r="310" spans="1:4" ht="18.75" x14ac:dyDescent="0.3">
      <c r="A310" s="17"/>
      <c r="B310" s="18"/>
      <c r="C310" s="19"/>
      <c r="D310" s="19"/>
    </row>
    <row r="311" spans="1:4" ht="18.75" x14ac:dyDescent="0.3">
      <c r="A311" s="17"/>
      <c r="B311" s="18"/>
      <c r="C311" s="19"/>
      <c r="D311" s="19"/>
    </row>
    <row r="312" spans="1:4" ht="18.75" x14ac:dyDescent="0.3">
      <c r="A312" s="17"/>
      <c r="B312" s="18"/>
      <c r="C312" s="19"/>
      <c r="D312" s="19"/>
    </row>
    <row r="313" spans="1:4" ht="18.75" x14ac:dyDescent="0.3">
      <c r="A313" s="17"/>
      <c r="B313" s="18"/>
      <c r="C313" s="19"/>
      <c r="D313" s="19"/>
    </row>
    <row r="314" spans="1:4" ht="18.75" x14ac:dyDescent="0.3">
      <c r="A314" s="17"/>
      <c r="B314" s="18"/>
      <c r="C314" s="19"/>
      <c r="D314" s="19"/>
    </row>
    <row r="315" spans="1:4" ht="18.75" x14ac:dyDescent="0.3">
      <c r="A315" s="17"/>
      <c r="B315" s="18"/>
      <c r="C315" s="19"/>
      <c r="D315" s="19"/>
    </row>
    <row r="316" spans="1:4" ht="18.75" x14ac:dyDescent="0.3">
      <c r="A316" s="17"/>
      <c r="B316" s="18"/>
      <c r="C316" s="19"/>
      <c r="D316" s="19"/>
    </row>
    <row r="317" spans="1:4" ht="18.75" x14ac:dyDescent="0.3">
      <c r="A317" s="17"/>
      <c r="B317" s="18"/>
      <c r="C317" s="19"/>
      <c r="D317" s="19"/>
    </row>
    <row r="318" spans="1:4" ht="18.75" x14ac:dyDescent="0.3">
      <c r="A318" s="17"/>
      <c r="B318" s="18"/>
      <c r="C318" s="19"/>
      <c r="D318" s="19"/>
    </row>
    <row r="319" spans="1:4" ht="18.75" x14ac:dyDescent="0.3">
      <c r="A319" s="17"/>
      <c r="B319" s="18"/>
      <c r="C319" s="19"/>
      <c r="D319" s="19"/>
    </row>
    <row r="320" spans="1:4" ht="18.75" x14ac:dyDescent="0.3">
      <c r="A320" s="17"/>
      <c r="B320" s="18"/>
      <c r="C320" s="19"/>
      <c r="D320" s="19"/>
    </row>
    <row r="321" spans="1:4" ht="18.75" x14ac:dyDescent="0.3">
      <c r="A321" s="17"/>
      <c r="B321" s="18"/>
      <c r="C321" s="19"/>
      <c r="D321" s="19"/>
    </row>
    <row r="322" spans="1:4" ht="18.75" x14ac:dyDescent="0.3">
      <c r="A322" s="17"/>
      <c r="B322" s="18"/>
      <c r="C322" s="19"/>
      <c r="D322" s="19"/>
    </row>
    <row r="323" spans="1:4" ht="18.75" x14ac:dyDescent="0.3">
      <c r="A323" s="17"/>
      <c r="B323" s="18"/>
      <c r="C323" s="19"/>
      <c r="D323" s="19"/>
    </row>
    <row r="324" spans="1:4" ht="18.75" x14ac:dyDescent="0.3">
      <c r="A324" s="17"/>
      <c r="B324" s="18"/>
      <c r="C324" s="19"/>
      <c r="D324" s="19"/>
    </row>
    <row r="325" spans="1:4" ht="18.75" x14ac:dyDescent="0.3">
      <c r="A325" s="17"/>
      <c r="B325" s="18"/>
      <c r="C325" s="19"/>
      <c r="D325" s="19"/>
    </row>
    <row r="326" spans="1:4" ht="18.75" x14ac:dyDescent="0.3">
      <c r="A326" s="17"/>
      <c r="B326" s="18"/>
      <c r="C326" s="19"/>
      <c r="D326" s="19"/>
    </row>
    <row r="327" spans="1:4" ht="18.75" x14ac:dyDescent="0.3">
      <c r="A327" s="17"/>
      <c r="B327" s="18"/>
      <c r="C327" s="19"/>
      <c r="D327" s="19"/>
    </row>
    <row r="328" spans="1:4" ht="18.75" x14ac:dyDescent="0.3">
      <c r="A328" s="17"/>
      <c r="B328" s="18"/>
      <c r="C328" s="19"/>
      <c r="D328" s="19"/>
    </row>
    <row r="329" spans="1:4" ht="18.75" x14ac:dyDescent="0.3">
      <c r="A329" s="17"/>
      <c r="B329" s="18"/>
      <c r="C329" s="19"/>
      <c r="D329" s="19"/>
    </row>
    <row r="330" spans="1:4" ht="18.75" x14ac:dyDescent="0.3">
      <c r="A330" s="17"/>
      <c r="B330" s="18"/>
      <c r="C330" s="19"/>
      <c r="D330" s="19"/>
    </row>
    <row r="331" spans="1:4" ht="18.75" x14ac:dyDescent="0.3">
      <c r="A331" s="17"/>
      <c r="B331" s="18"/>
      <c r="C331" s="19"/>
      <c r="D331" s="19"/>
    </row>
    <row r="332" spans="1:4" ht="18.75" x14ac:dyDescent="0.3">
      <c r="A332" s="17"/>
      <c r="B332" s="18"/>
      <c r="C332" s="19"/>
      <c r="D332" s="19"/>
    </row>
    <row r="333" spans="1:4" ht="18.75" x14ac:dyDescent="0.3">
      <c r="A333" s="17"/>
      <c r="B333" s="18"/>
      <c r="C333" s="19"/>
      <c r="D333" s="19"/>
    </row>
    <row r="334" spans="1:4" ht="18.75" x14ac:dyDescent="0.3">
      <c r="A334" s="17"/>
      <c r="B334" s="18"/>
      <c r="C334" s="19"/>
      <c r="D334" s="19"/>
    </row>
    <row r="335" spans="1:4" ht="18.75" x14ac:dyDescent="0.3">
      <c r="A335" s="17"/>
      <c r="B335" s="18"/>
      <c r="C335" s="19"/>
      <c r="D335" s="19"/>
    </row>
    <row r="336" spans="1:4" ht="18.75" x14ac:dyDescent="0.3">
      <c r="A336" s="17"/>
      <c r="B336" s="18"/>
      <c r="C336" s="19"/>
      <c r="D336" s="19"/>
    </row>
    <row r="337" spans="1:4" ht="18.75" x14ac:dyDescent="0.3">
      <c r="A337" s="17"/>
      <c r="B337" s="18"/>
      <c r="C337" s="19"/>
      <c r="D337" s="19"/>
    </row>
    <row r="338" spans="1:4" ht="18.75" x14ac:dyDescent="0.3">
      <c r="A338" s="17"/>
      <c r="B338" s="18"/>
      <c r="C338" s="19"/>
      <c r="D338" s="19"/>
    </row>
    <row r="339" spans="1:4" ht="18.75" x14ac:dyDescent="0.3">
      <c r="A339" s="17"/>
      <c r="B339" s="18"/>
      <c r="C339" s="19"/>
      <c r="D339" s="19"/>
    </row>
    <row r="340" spans="1:4" ht="18.75" x14ac:dyDescent="0.3">
      <c r="A340" s="17"/>
      <c r="B340" s="18"/>
      <c r="C340" s="19"/>
      <c r="D340" s="19"/>
    </row>
    <row r="341" spans="1:4" ht="18.75" x14ac:dyDescent="0.3">
      <c r="A341" s="17"/>
      <c r="B341" s="18"/>
      <c r="C341" s="19"/>
      <c r="D341" s="19"/>
    </row>
    <row r="342" spans="1:4" ht="18.75" x14ac:dyDescent="0.3">
      <c r="A342" s="17"/>
      <c r="B342" s="18"/>
      <c r="C342" s="19"/>
      <c r="D342" s="19"/>
    </row>
    <row r="343" spans="1:4" ht="18.75" x14ac:dyDescent="0.3">
      <c r="A343" s="17"/>
      <c r="B343" s="18"/>
      <c r="C343" s="19"/>
      <c r="D343" s="19"/>
    </row>
    <row r="344" spans="1:4" ht="18.75" x14ac:dyDescent="0.3">
      <c r="A344" s="17"/>
      <c r="B344" s="18"/>
      <c r="C344" s="19"/>
      <c r="D344" s="19"/>
    </row>
    <row r="345" spans="1:4" ht="18.75" x14ac:dyDescent="0.3">
      <c r="A345" s="17"/>
      <c r="B345" s="18"/>
      <c r="C345" s="19"/>
      <c r="D345" s="19"/>
    </row>
    <row r="346" spans="1:4" ht="18.75" x14ac:dyDescent="0.3">
      <c r="A346" s="17"/>
      <c r="B346" s="18"/>
      <c r="C346" s="19"/>
      <c r="D346" s="19"/>
    </row>
    <row r="347" spans="1:4" ht="18.75" x14ac:dyDescent="0.3">
      <c r="A347" s="17"/>
      <c r="B347" s="18"/>
      <c r="C347" s="19"/>
      <c r="D347" s="19"/>
    </row>
    <row r="348" spans="1:4" ht="18.75" x14ac:dyDescent="0.3">
      <c r="A348" s="17"/>
      <c r="B348" s="18"/>
      <c r="C348" s="19"/>
      <c r="D348" s="19"/>
    </row>
    <row r="349" spans="1:4" ht="18.75" x14ac:dyDescent="0.3">
      <c r="A349" s="17"/>
      <c r="B349" s="18"/>
      <c r="C349" s="19"/>
      <c r="D349" s="19"/>
    </row>
    <row r="350" spans="1:4" ht="18.75" x14ac:dyDescent="0.3">
      <c r="A350" s="17"/>
      <c r="B350" s="18"/>
      <c r="C350" s="19"/>
      <c r="D350" s="19"/>
    </row>
    <row r="351" spans="1:4" ht="18.75" x14ac:dyDescent="0.3">
      <c r="A351" s="17"/>
      <c r="B351" s="18"/>
      <c r="C351" s="19"/>
      <c r="D351" s="19"/>
    </row>
    <row r="352" spans="1:4" ht="18.75" x14ac:dyDescent="0.3">
      <c r="A352" s="17"/>
      <c r="B352" s="18"/>
      <c r="C352" s="19"/>
      <c r="D352" s="19"/>
    </row>
    <row r="353" spans="1:4" ht="18.75" x14ac:dyDescent="0.3">
      <c r="A353" s="17"/>
      <c r="B353" s="18"/>
      <c r="C353" s="19"/>
      <c r="D353" s="19"/>
    </row>
    <row r="354" spans="1:4" ht="18.75" x14ac:dyDescent="0.3">
      <c r="A354" s="17"/>
      <c r="B354" s="18"/>
      <c r="C354" s="19"/>
      <c r="D354" s="19"/>
    </row>
    <row r="355" spans="1:4" ht="18.75" x14ac:dyDescent="0.3">
      <c r="A355" s="17"/>
      <c r="B355" s="18"/>
      <c r="C355" s="19"/>
      <c r="D355" s="19"/>
    </row>
    <row r="356" spans="1:4" ht="18.75" x14ac:dyDescent="0.3">
      <c r="A356" s="17"/>
      <c r="B356" s="18"/>
      <c r="C356" s="19"/>
      <c r="D356" s="19"/>
    </row>
    <row r="357" spans="1:4" ht="18.75" x14ac:dyDescent="0.3">
      <c r="A357" s="17"/>
      <c r="B357" s="18"/>
      <c r="C357" s="19"/>
      <c r="D357" s="19"/>
    </row>
    <row r="358" spans="1:4" ht="18.75" x14ac:dyDescent="0.3">
      <c r="A358" s="17"/>
      <c r="B358" s="18"/>
      <c r="C358" s="19"/>
      <c r="D358" s="19"/>
    </row>
    <row r="359" spans="1:4" ht="18.75" x14ac:dyDescent="0.3">
      <c r="A359" s="17"/>
      <c r="B359" s="18"/>
      <c r="C359" s="19"/>
      <c r="D359" s="19"/>
    </row>
    <row r="360" spans="1:4" ht="18.75" x14ac:dyDescent="0.3">
      <c r="A360" s="17"/>
      <c r="B360" s="18"/>
      <c r="C360" s="19"/>
      <c r="D360" s="19"/>
    </row>
    <row r="361" spans="1:4" ht="18.75" x14ac:dyDescent="0.3">
      <c r="A361" s="17"/>
      <c r="B361" s="18"/>
      <c r="C361" s="19"/>
      <c r="D361" s="19"/>
    </row>
    <row r="362" spans="1:4" ht="18.75" x14ac:dyDescent="0.3">
      <c r="A362" s="17"/>
      <c r="B362" s="18"/>
      <c r="C362" s="19"/>
      <c r="D362" s="19"/>
    </row>
    <row r="363" spans="1:4" ht="18.75" x14ac:dyDescent="0.3">
      <c r="A363" s="17"/>
      <c r="B363" s="18"/>
      <c r="C363" s="19"/>
      <c r="D363" s="19"/>
    </row>
    <row r="364" spans="1:4" ht="18.75" x14ac:dyDescent="0.3">
      <c r="A364" s="17"/>
      <c r="B364" s="18"/>
      <c r="C364" s="19"/>
      <c r="D364" s="19"/>
    </row>
    <row r="365" spans="1:4" ht="18.75" x14ac:dyDescent="0.3">
      <c r="A365" s="17"/>
      <c r="B365" s="18"/>
      <c r="C365" s="19"/>
      <c r="D365" s="19"/>
    </row>
    <row r="366" spans="1:4" ht="18.75" x14ac:dyDescent="0.3">
      <c r="A366" s="17"/>
      <c r="B366" s="18"/>
      <c r="C366" s="19"/>
      <c r="D366" s="19"/>
    </row>
    <row r="367" spans="1:4" ht="18.75" x14ac:dyDescent="0.3">
      <c r="A367" s="17"/>
      <c r="B367" s="18"/>
      <c r="C367" s="19"/>
      <c r="D367" s="19"/>
    </row>
    <row r="368" spans="1:4" ht="18.75" x14ac:dyDescent="0.3">
      <c r="A368" s="17"/>
      <c r="B368" s="18"/>
      <c r="C368" s="19"/>
      <c r="D368" s="19"/>
    </row>
    <row r="369" spans="1:4" ht="18.75" x14ac:dyDescent="0.3">
      <c r="A369" s="17"/>
      <c r="B369" s="18"/>
      <c r="C369" s="19"/>
      <c r="D369" s="19"/>
    </row>
    <row r="370" spans="1:4" ht="18.75" x14ac:dyDescent="0.3">
      <c r="A370" s="17"/>
      <c r="B370" s="18"/>
      <c r="C370" s="19"/>
      <c r="D370" s="19"/>
    </row>
    <row r="371" spans="1:4" ht="18.75" x14ac:dyDescent="0.3">
      <c r="A371" s="17"/>
      <c r="B371" s="18"/>
      <c r="C371" s="19"/>
      <c r="D371" s="19"/>
    </row>
    <row r="372" spans="1:4" ht="18.75" x14ac:dyDescent="0.3">
      <c r="A372" s="17"/>
      <c r="B372" s="18"/>
      <c r="C372" s="19"/>
      <c r="D372" s="19"/>
    </row>
    <row r="373" spans="1:4" ht="18.75" x14ac:dyDescent="0.3">
      <c r="A373" s="17"/>
      <c r="B373" s="18"/>
      <c r="C373" s="19"/>
      <c r="D373" s="19"/>
    </row>
    <row r="374" spans="1:4" ht="18.75" x14ac:dyDescent="0.3">
      <c r="A374" s="17"/>
      <c r="B374" s="18"/>
      <c r="C374" s="19"/>
      <c r="D374" s="19"/>
    </row>
    <row r="375" spans="1:4" ht="18.75" x14ac:dyDescent="0.3">
      <c r="A375" s="17"/>
      <c r="B375" s="18"/>
      <c r="C375" s="19"/>
      <c r="D375" s="19"/>
    </row>
    <row r="376" spans="1:4" ht="18.75" x14ac:dyDescent="0.3">
      <c r="A376" s="17"/>
      <c r="B376" s="18"/>
      <c r="C376" s="19"/>
      <c r="D376" s="19"/>
    </row>
    <row r="377" spans="1:4" ht="18.75" x14ac:dyDescent="0.3">
      <c r="A377" s="17"/>
      <c r="B377" s="18"/>
      <c r="C377" s="19"/>
      <c r="D377" s="19"/>
    </row>
    <row r="378" spans="1:4" ht="18.75" x14ac:dyDescent="0.3">
      <c r="A378" s="17"/>
      <c r="B378" s="18"/>
      <c r="C378" s="19"/>
      <c r="D378" s="19"/>
    </row>
    <row r="379" spans="1:4" ht="18.75" x14ac:dyDescent="0.3">
      <c r="A379" s="17"/>
      <c r="B379" s="18"/>
      <c r="C379" s="19"/>
      <c r="D379" s="19"/>
    </row>
    <row r="380" spans="1:4" ht="18.75" x14ac:dyDescent="0.3">
      <c r="A380" s="17"/>
      <c r="B380" s="18"/>
      <c r="C380" s="19"/>
      <c r="D380" s="19"/>
    </row>
    <row r="381" spans="1:4" ht="18.75" x14ac:dyDescent="0.3">
      <c r="A381" s="17"/>
      <c r="B381" s="18"/>
      <c r="C381" s="19"/>
      <c r="D381" s="19"/>
    </row>
    <row r="382" spans="1:4" ht="18.75" x14ac:dyDescent="0.3">
      <c r="A382" s="17"/>
      <c r="B382" s="18"/>
      <c r="C382" s="19"/>
      <c r="D382" s="19"/>
    </row>
    <row r="383" spans="1:4" ht="18.75" x14ac:dyDescent="0.3">
      <c r="A383" s="17"/>
      <c r="B383" s="18"/>
      <c r="C383" s="19"/>
      <c r="D383" s="19"/>
    </row>
    <row r="384" spans="1:4" ht="18.75" x14ac:dyDescent="0.3">
      <c r="A384" s="17"/>
      <c r="B384" s="18"/>
      <c r="C384" s="19"/>
      <c r="D384" s="19"/>
    </row>
    <row r="385" spans="1:4" ht="18.75" x14ac:dyDescent="0.3">
      <c r="A385" s="17"/>
      <c r="B385" s="18"/>
      <c r="C385" s="19"/>
      <c r="D385" s="19"/>
    </row>
    <row r="386" spans="1:4" ht="18.75" x14ac:dyDescent="0.3">
      <c r="A386" s="17"/>
      <c r="B386" s="18"/>
      <c r="C386" s="19"/>
      <c r="D386" s="19"/>
    </row>
    <row r="387" spans="1:4" ht="18.75" x14ac:dyDescent="0.3">
      <c r="A387" s="17"/>
      <c r="B387" s="18"/>
      <c r="C387" s="19"/>
      <c r="D387" s="19"/>
    </row>
    <row r="388" spans="1:4" ht="18.75" x14ac:dyDescent="0.3">
      <c r="A388" s="17"/>
      <c r="B388" s="18"/>
      <c r="C388" s="19"/>
      <c r="D388" s="19"/>
    </row>
    <row r="389" spans="1:4" ht="18.75" x14ac:dyDescent="0.3">
      <c r="A389" s="17"/>
      <c r="B389" s="18"/>
      <c r="C389" s="19"/>
      <c r="D389" s="19"/>
    </row>
    <row r="390" spans="1:4" ht="18.75" x14ac:dyDescent="0.3">
      <c r="A390" s="17"/>
      <c r="B390" s="18"/>
      <c r="C390" s="19"/>
      <c r="D390" s="19"/>
    </row>
    <row r="391" spans="1:4" ht="18.75" x14ac:dyDescent="0.3">
      <c r="A391" s="17"/>
      <c r="B391" s="18"/>
      <c r="C391" s="19"/>
      <c r="D391" s="19"/>
    </row>
    <row r="392" spans="1:4" ht="18.75" x14ac:dyDescent="0.3">
      <c r="A392" s="17"/>
      <c r="B392" s="18"/>
      <c r="C392" s="19"/>
      <c r="D392" s="19"/>
    </row>
    <row r="393" spans="1:4" ht="18.75" x14ac:dyDescent="0.3">
      <c r="A393" s="17"/>
      <c r="B393" s="18"/>
      <c r="C393" s="19"/>
      <c r="D393" s="19"/>
    </row>
    <row r="394" spans="1:4" ht="18.75" x14ac:dyDescent="0.3">
      <c r="A394" s="17"/>
      <c r="B394" s="18"/>
      <c r="C394" s="19"/>
      <c r="D394" s="19"/>
    </row>
    <row r="395" spans="1:4" ht="18.75" x14ac:dyDescent="0.3">
      <c r="A395" s="17"/>
      <c r="B395" s="18"/>
      <c r="C395" s="19"/>
      <c r="D395" s="19"/>
    </row>
    <row r="396" spans="1:4" ht="18.75" x14ac:dyDescent="0.3">
      <c r="A396" s="17"/>
      <c r="B396" s="18"/>
      <c r="C396" s="19"/>
      <c r="D396" s="19"/>
    </row>
    <row r="397" spans="1:4" ht="18.75" x14ac:dyDescent="0.3">
      <c r="A397" s="17"/>
      <c r="B397" s="18"/>
      <c r="C397" s="19"/>
      <c r="D397" s="19"/>
    </row>
    <row r="398" spans="1:4" ht="18.75" x14ac:dyDescent="0.3">
      <c r="A398" s="17"/>
      <c r="B398" s="18"/>
      <c r="C398" s="19"/>
      <c r="D398" s="19"/>
    </row>
    <row r="399" spans="1:4" ht="18.75" x14ac:dyDescent="0.3">
      <c r="A399" s="17"/>
      <c r="B399" s="18"/>
      <c r="C399" s="19"/>
      <c r="D399" s="19"/>
    </row>
    <row r="400" spans="1:4" ht="18.75" x14ac:dyDescent="0.3">
      <c r="A400" s="17"/>
      <c r="B400" s="18"/>
      <c r="C400" s="19"/>
      <c r="D400" s="19"/>
    </row>
    <row r="401" spans="1:4" ht="18.75" x14ac:dyDescent="0.3">
      <c r="A401" s="17"/>
      <c r="B401" s="18"/>
      <c r="C401" s="19"/>
      <c r="D401" s="19"/>
    </row>
    <row r="402" spans="1:4" ht="18.75" x14ac:dyDescent="0.3">
      <c r="A402" s="17"/>
      <c r="B402" s="18"/>
      <c r="C402" s="19"/>
      <c r="D402" s="19"/>
    </row>
    <row r="403" spans="1:4" ht="18.75" x14ac:dyDescent="0.3">
      <c r="A403" s="17"/>
      <c r="B403" s="18"/>
      <c r="C403" s="19"/>
      <c r="D403" s="19"/>
    </row>
    <row r="404" spans="1:4" ht="18.75" x14ac:dyDescent="0.3">
      <c r="A404" s="17"/>
      <c r="B404" s="18"/>
      <c r="C404" s="19"/>
      <c r="D404" s="19"/>
    </row>
    <row r="405" spans="1:4" ht="18.75" x14ac:dyDescent="0.3">
      <c r="A405" s="17"/>
      <c r="B405" s="18"/>
      <c r="C405" s="19"/>
      <c r="D405" s="19"/>
    </row>
    <row r="406" spans="1:4" ht="18.75" x14ac:dyDescent="0.3">
      <c r="A406" s="17"/>
      <c r="B406" s="18"/>
      <c r="C406" s="19"/>
      <c r="D406" s="19"/>
    </row>
    <row r="407" spans="1:4" ht="18.75" x14ac:dyDescent="0.3">
      <c r="A407" s="17"/>
      <c r="B407" s="18"/>
      <c r="C407" s="19"/>
      <c r="D407" s="19"/>
    </row>
    <row r="408" spans="1:4" ht="18.75" x14ac:dyDescent="0.3">
      <c r="A408" s="17"/>
      <c r="B408" s="18"/>
      <c r="C408" s="19"/>
      <c r="D408" s="19"/>
    </row>
    <row r="409" spans="1:4" ht="18.75" x14ac:dyDescent="0.3">
      <c r="A409" s="17"/>
      <c r="B409" s="18"/>
      <c r="C409" s="19"/>
      <c r="D409" s="19"/>
    </row>
    <row r="410" spans="1:4" ht="18.75" x14ac:dyDescent="0.3">
      <c r="A410" s="17"/>
      <c r="B410" s="18"/>
      <c r="C410" s="19"/>
      <c r="D410" s="19"/>
    </row>
    <row r="411" spans="1:4" ht="18.75" x14ac:dyDescent="0.3">
      <c r="A411" s="17"/>
      <c r="B411" s="18"/>
      <c r="C411" s="19"/>
      <c r="D411" s="19"/>
    </row>
    <row r="412" spans="1:4" ht="18.75" x14ac:dyDescent="0.3">
      <c r="A412" s="17"/>
      <c r="B412" s="18"/>
      <c r="C412" s="19"/>
      <c r="D412" s="19"/>
    </row>
    <row r="413" spans="1:4" ht="18.75" x14ac:dyDescent="0.3">
      <c r="A413" s="17"/>
      <c r="B413" s="18"/>
      <c r="C413" s="19"/>
      <c r="D413" s="19"/>
    </row>
    <row r="414" spans="1:4" ht="18.75" x14ac:dyDescent="0.3">
      <c r="A414" s="17"/>
      <c r="B414" s="18"/>
      <c r="C414" s="19"/>
      <c r="D414" s="19"/>
    </row>
    <row r="415" spans="1:4" ht="18.75" x14ac:dyDescent="0.3">
      <c r="A415" s="17"/>
      <c r="B415" s="18"/>
      <c r="C415" s="19"/>
      <c r="D415" s="19"/>
    </row>
    <row r="416" spans="1:4" ht="18.75" x14ac:dyDescent="0.3">
      <c r="A416" s="17"/>
      <c r="B416" s="18"/>
      <c r="C416" s="19"/>
      <c r="D416" s="19"/>
    </row>
    <row r="417" spans="1:4" ht="18.75" x14ac:dyDescent="0.3">
      <c r="A417" s="17"/>
      <c r="B417" s="18"/>
      <c r="C417" s="19"/>
      <c r="D417" s="19"/>
    </row>
    <row r="418" spans="1:4" ht="18.75" x14ac:dyDescent="0.3">
      <c r="A418" s="17"/>
      <c r="B418" s="18"/>
      <c r="C418" s="19"/>
      <c r="D418" s="19"/>
    </row>
    <row r="419" spans="1:4" ht="18.75" x14ac:dyDescent="0.3">
      <c r="A419" s="17"/>
      <c r="B419" s="18"/>
      <c r="C419" s="19"/>
      <c r="D419" s="19"/>
    </row>
    <row r="420" spans="1:4" ht="18.75" x14ac:dyDescent="0.3">
      <c r="A420" s="17"/>
      <c r="B420" s="18"/>
      <c r="C420" s="19"/>
      <c r="D420" s="19"/>
    </row>
    <row r="421" spans="1:4" ht="18.75" x14ac:dyDescent="0.3">
      <c r="A421" s="17"/>
      <c r="B421" s="18"/>
      <c r="C421" s="19"/>
      <c r="D421" s="19"/>
    </row>
    <row r="422" spans="1:4" ht="18.75" x14ac:dyDescent="0.3">
      <c r="A422" s="17"/>
      <c r="B422" s="18"/>
      <c r="C422" s="19"/>
      <c r="D422" s="19"/>
    </row>
    <row r="423" spans="1:4" ht="18.75" x14ac:dyDescent="0.3">
      <c r="A423" s="17"/>
      <c r="B423" s="18"/>
      <c r="C423" s="19"/>
      <c r="D423" s="19"/>
    </row>
    <row r="424" spans="1:4" ht="18.75" x14ac:dyDescent="0.3">
      <c r="A424" s="17"/>
      <c r="B424" s="18"/>
      <c r="C424" s="19"/>
      <c r="D424" s="19"/>
    </row>
    <row r="425" spans="1:4" ht="18.75" x14ac:dyDescent="0.3">
      <c r="A425" s="17"/>
      <c r="B425" s="18"/>
      <c r="C425" s="19"/>
      <c r="D425" s="19"/>
    </row>
    <row r="426" spans="1:4" ht="18.75" x14ac:dyDescent="0.3">
      <c r="A426" s="17"/>
      <c r="B426" s="18"/>
      <c r="C426" s="19"/>
      <c r="D426" s="19"/>
    </row>
    <row r="427" spans="1:4" ht="18.75" x14ac:dyDescent="0.3">
      <c r="A427" s="17"/>
      <c r="B427" s="18"/>
      <c r="C427" s="19"/>
      <c r="D427" s="19"/>
    </row>
    <row r="428" spans="1:4" ht="18.75" x14ac:dyDescent="0.3">
      <c r="A428" s="17"/>
      <c r="B428" s="18"/>
      <c r="C428" s="19"/>
      <c r="D428" s="19"/>
    </row>
    <row r="429" spans="1:4" ht="18.75" x14ac:dyDescent="0.3">
      <c r="A429" s="17"/>
      <c r="B429" s="18"/>
      <c r="C429" s="19"/>
      <c r="D429" s="19"/>
    </row>
    <row r="430" spans="1:4" ht="18.75" x14ac:dyDescent="0.3">
      <c r="A430" s="17"/>
      <c r="B430" s="18"/>
      <c r="C430" s="19"/>
      <c r="D430" s="19"/>
    </row>
    <row r="431" spans="1:4" ht="18.75" x14ac:dyDescent="0.3">
      <c r="A431" s="17"/>
      <c r="B431" s="18"/>
      <c r="C431" s="19"/>
      <c r="D431" s="19"/>
    </row>
    <row r="432" spans="1:4" ht="18.75" x14ac:dyDescent="0.3">
      <c r="A432" s="17"/>
      <c r="B432" s="18"/>
      <c r="C432" s="19"/>
      <c r="D432" s="19"/>
    </row>
    <row r="433" spans="1:4" ht="18.75" x14ac:dyDescent="0.3">
      <c r="A433" s="17"/>
      <c r="B433" s="18"/>
      <c r="C433" s="19"/>
      <c r="D433" s="19"/>
    </row>
    <row r="434" spans="1:4" ht="18.75" x14ac:dyDescent="0.3">
      <c r="A434" s="17"/>
      <c r="B434" s="18"/>
      <c r="C434" s="19"/>
      <c r="D434" s="19"/>
    </row>
    <row r="435" spans="1:4" ht="18.75" x14ac:dyDescent="0.3">
      <c r="A435" s="17"/>
      <c r="B435" s="18"/>
      <c r="C435" s="19"/>
      <c r="D435" s="19"/>
    </row>
    <row r="436" spans="1:4" ht="18.75" x14ac:dyDescent="0.3">
      <c r="A436" s="17"/>
      <c r="B436" s="18"/>
      <c r="C436" s="19"/>
      <c r="D436" s="19"/>
    </row>
    <row r="437" spans="1:4" ht="18.75" x14ac:dyDescent="0.3">
      <c r="A437" s="17"/>
      <c r="B437" s="18"/>
      <c r="C437" s="19"/>
      <c r="D437" s="19"/>
    </row>
    <row r="438" spans="1:4" ht="18.75" x14ac:dyDescent="0.3">
      <c r="A438" s="17"/>
      <c r="B438" s="18"/>
      <c r="C438" s="19"/>
      <c r="D438" s="19"/>
    </row>
    <row r="439" spans="1:4" ht="18.75" x14ac:dyDescent="0.3">
      <c r="A439" s="17"/>
      <c r="B439" s="18"/>
      <c r="C439" s="19"/>
      <c r="D439" s="19"/>
    </row>
    <row r="440" spans="1:4" ht="18.75" x14ac:dyDescent="0.3">
      <c r="A440" s="17"/>
      <c r="B440" s="18"/>
      <c r="C440" s="19"/>
      <c r="D440" s="19"/>
    </row>
    <row r="441" spans="1:4" ht="18.75" x14ac:dyDescent="0.3">
      <c r="A441" s="17"/>
      <c r="B441" s="18"/>
      <c r="C441" s="19"/>
      <c r="D441" s="19"/>
    </row>
    <row r="442" spans="1:4" ht="18.75" x14ac:dyDescent="0.3">
      <c r="A442" s="17"/>
      <c r="B442" s="18"/>
      <c r="C442" s="19"/>
      <c r="D442" s="19"/>
    </row>
    <row r="443" spans="1:4" ht="18.75" x14ac:dyDescent="0.3">
      <c r="A443" s="17"/>
      <c r="B443" s="18"/>
      <c r="C443" s="19"/>
      <c r="D443" s="19"/>
    </row>
    <row r="444" spans="1:4" ht="18.75" x14ac:dyDescent="0.3">
      <c r="A444" s="17"/>
      <c r="B444" s="18"/>
      <c r="C444" s="19"/>
      <c r="D444" s="19"/>
    </row>
    <row r="445" spans="1:4" ht="18.75" x14ac:dyDescent="0.3">
      <c r="A445" s="17"/>
      <c r="B445" s="18"/>
      <c r="C445" s="19"/>
      <c r="D445" s="19"/>
    </row>
    <row r="446" spans="1:4" ht="18.75" x14ac:dyDescent="0.3">
      <c r="A446" s="17"/>
      <c r="B446" s="18"/>
      <c r="C446" s="19"/>
      <c r="D446" s="19"/>
    </row>
    <row r="447" spans="1:4" ht="18.75" x14ac:dyDescent="0.3">
      <c r="A447" s="17"/>
      <c r="B447" s="18"/>
      <c r="C447" s="19"/>
      <c r="D447" s="19"/>
    </row>
    <row r="448" spans="1:4" ht="18.75" x14ac:dyDescent="0.3">
      <c r="A448" s="17"/>
      <c r="B448" s="18"/>
      <c r="C448" s="19"/>
      <c r="D448" s="19"/>
    </row>
    <row r="449" spans="1:4" ht="18.75" x14ac:dyDescent="0.3">
      <c r="A449" s="17"/>
      <c r="B449" s="18"/>
      <c r="C449" s="19"/>
      <c r="D449" s="19"/>
    </row>
    <row r="450" spans="1:4" ht="18.75" x14ac:dyDescent="0.3">
      <c r="A450" s="17"/>
      <c r="B450" s="18"/>
      <c r="C450" s="19"/>
      <c r="D450" s="19"/>
    </row>
    <row r="451" spans="1:4" ht="18.75" x14ac:dyDescent="0.3">
      <c r="A451" s="17"/>
      <c r="B451" s="18"/>
      <c r="C451" s="19"/>
      <c r="D451" s="19"/>
    </row>
    <row r="452" spans="1:4" ht="18.75" x14ac:dyDescent="0.3">
      <c r="A452" s="17"/>
      <c r="B452" s="18"/>
      <c r="C452" s="19"/>
      <c r="D452" s="19"/>
    </row>
    <row r="453" spans="1:4" ht="18.75" x14ac:dyDescent="0.3">
      <c r="A453" s="17"/>
      <c r="B453" s="18"/>
      <c r="C453" s="19"/>
      <c r="D453" s="19"/>
    </row>
    <row r="454" spans="1:4" ht="18.75" x14ac:dyDescent="0.3">
      <c r="A454" s="17"/>
      <c r="B454" s="18"/>
      <c r="C454" s="19"/>
      <c r="D454" s="19"/>
    </row>
    <row r="455" spans="1:4" ht="18.75" x14ac:dyDescent="0.3">
      <c r="A455" s="17"/>
      <c r="B455" s="18"/>
      <c r="C455" s="19"/>
      <c r="D455" s="19"/>
    </row>
    <row r="456" spans="1:4" ht="18.75" x14ac:dyDescent="0.3">
      <c r="A456" s="17"/>
      <c r="B456" s="18"/>
      <c r="C456" s="19"/>
      <c r="D456" s="19"/>
    </row>
    <row r="457" spans="1:4" ht="18.75" x14ac:dyDescent="0.3">
      <c r="A457" s="17"/>
      <c r="B457" s="18"/>
      <c r="C457" s="19"/>
      <c r="D457" s="19"/>
    </row>
    <row r="458" spans="1:4" ht="18.75" x14ac:dyDescent="0.3">
      <c r="A458" s="17"/>
      <c r="B458" s="18"/>
      <c r="C458" s="19"/>
      <c r="D458" s="19"/>
    </row>
    <row r="459" spans="1:4" ht="18.75" x14ac:dyDescent="0.3">
      <c r="A459" s="17"/>
      <c r="B459" s="18"/>
      <c r="C459" s="19"/>
      <c r="D459" s="19"/>
    </row>
    <row r="460" spans="1:4" ht="18.75" x14ac:dyDescent="0.3">
      <c r="A460" s="17"/>
      <c r="B460" s="18"/>
      <c r="C460" s="19"/>
      <c r="D460" s="19"/>
    </row>
    <row r="461" spans="1:4" ht="18.75" x14ac:dyDescent="0.3">
      <c r="A461" s="17"/>
      <c r="B461" s="18"/>
      <c r="C461" s="19"/>
      <c r="D461" s="19"/>
    </row>
    <row r="462" spans="1:4" ht="18.75" x14ac:dyDescent="0.3">
      <c r="A462" s="17"/>
      <c r="B462" s="18"/>
      <c r="C462" s="19"/>
      <c r="D462" s="19"/>
    </row>
    <row r="463" spans="1:4" ht="18.75" x14ac:dyDescent="0.3">
      <c r="A463" s="17"/>
      <c r="B463" s="18"/>
      <c r="C463" s="19"/>
      <c r="D463" s="19"/>
    </row>
    <row r="464" spans="1:4" ht="18.75" x14ac:dyDescent="0.3">
      <c r="A464" s="17"/>
      <c r="B464" s="18"/>
      <c r="C464" s="19"/>
      <c r="D464" s="19"/>
    </row>
    <row r="465" spans="1:4" ht="18.75" x14ac:dyDescent="0.3">
      <c r="A465" s="17"/>
      <c r="B465" s="18"/>
      <c r="C465" s="19"/>
      <c r="D465" s="19"/>
    </row>
    <row r="466" spans="1:4" ht="18.75" x14ac:dyDescent="0.3">
      <c r="A466" s="17"/>
      <c r="B466" s="18"/>
      <c r="C466" s="19"/>
      <c r="D466" s="19"/>
    </row>
    <row r="467" spans="1:4" ht="18.75" x14ac:dyDescent="0.3">
      <c r="A467" s="17"/>
      <c r="B467" s="18"/>
      <c r="C467" s="19"/>
      <c r="D467" s="19"/>
    </row>
    <row r="468" spans="1:4" ht="18.75" x14ac:dyDescent="0.3">
      <c r="A468" s="17"/>
      <c r="B468" s="18"/>
      <c r="C468" s="19"/>
      <c r="D468" s="19"/>
    </row>
    <row r="469" spans="1:4" ht="18.75" x14ac:dyDescent="0.3">
      <c r="A469" s="17"/>
      <c r="B469" s="18"/>
      <c r="C469" s="19"/>
      <c r="D469" s="19"/>
    </row>
    <row r="470" spans="1:4" ht="18.75" x14ac:dyDescent="0.3">
      <c r="A470" s="17"/>
      <c r="B470" s="18"/>
      <c r="C470" s="19"/>
      <c r="D470" s="19"/>
    </row>
    <row r="471" spans="1:4" ht="18.75" x14ac:dyDescent="0.3">
      <c r="A471" s="17"/>
      <c r="B471" s="18"/>
      <c r="C471" s="19"/>
      <c r="D471" s="19"/>
    </row>
    <row r="472" spans="1:4" ht="18.75" x14ac:dyDescent="0.3">
      <c r="A472" s="17"/>
      <c r="B472" s="18"/>
      <c r="C472" s="19"/>
      <c r="D472" s="19"/>
    </row>
    <row r="473" spans="1:4" ht="18.75" x14ac:dyDescent="0.3">
      <c r="A473" s="17"/>
      <c r="B473" s="18"/>
      <c r="C473" s="19"/>
      <c r="D473" s="19"/>
    </row>
    <row r="474" spans="1:4" ht="18.75" x14ac:dyDescent="0.3">
      <c r="A474" s="17"/>
      <c r="B474" s="18"/>
      <c r="C474" s="19"/>
      <c r="D474" s="19"/>
    </row>
    <row r="475" spans="1:4" ht="18.75" x14ac:dyDescent="0.3">
      <c r="A475" s="17"/>
      <c r="B475" s="18"/>
      <c r="C475" s="19"/>
      <c r="D475" s="19"/>
    </row>
    <row r="476" spans="1:4" ht="18.75" x14ac:dyDescent="0.3">
      <c r="A476" s="17"/>
      <c r="B476" s="18"/>
      <c r="C476" s="19"/>
      <c r="D476" s="19"/>
    </row>
    <row r="477" spans="1:4" ht="18.75" x14ac:dyDescent="0.3">
      <c r="A477" s="17"/>
      <c r="B477" s="18"/>
      <c r="C477" s="19"/>
      <c r="D477" s="19"/>
    </row>
    <row r="478" spans="1:4" ht="18.75" x14ac:dyDescent="0.3">
      <c r="A478" s="17"/>
      <c r="B478" s="18"/>
      <c r="C478" s="19"/>
      <c r="D478" s="19"/>
    </row>
    <row r="479" spans="1:4" ht="18.75" x14ac:dyDescent="0.3">
      <c r="A479" s="17"/>
      <c r="B479" s="18"/>
      <c r="C479" s="19"/>
      <c r="D479" s="19"/>
    </row>
    <row r="480" spans="1:4" ht="18.75" x14ac:dyDescent="0.3">
      <c r="A480" s="17"/>
      <c r="B480" s="18"/>
      <c r="C480" s="19"/>
      <c r="D480" s="19"/>
    </row>
    <row r="481" spans="1:4" ht="18.75" x14ac:dyDescent="0.3">
      <c r="A481" s="17"/>
      <c r="B481" s="18"/>
      <c r="C481" s="19"/>
      <c r="D481" s="19"/>
    </row>
    <row r="482" spans="1:4" ht="18.75" x14ac:dyDescent="0.3">
      <c r="A482" s="17"/>
      <c r="B482" s="18"/>
      <c r="C482" s="19"/>
      <c r="D482" s="19"/>
    </row>
    <row r="483" spans="1:4" ht="18.75" x14ac:dyDescent="0.3">
      <c r="A483" s="17"/>
      <c r="B483" s="18"/>
      <c r="C483" s="19"/>
      <c r="D483" s="19"/>
    </row>
    <row r="484" spans="1:4" ht="18.75" x14ac:dyDescent="0.3">
      <c r="A484" s="17"/>
      <c r="B484" s="18"/>
      <c r="C484" s="19"/>
      <c r="D484" s="19"/>
    </row>
    <row r="485" spans="1:4" ht="18.75" x14ac:dyDescent="0.3">
      <c r="A485" s="17"/>
      <c r="B485" s="18"/>
      <c r="C485" s="19"/>
      <c r="D485" s="19"/>
    </row>
    <row r="486" spans="1:4" ht="18.75" x14ac:dyDescent="0.3">
      <c r="A486" s="17"/>
      <c r="B486" s="18"/>
      <c r="C486" s="19"/>
      <c r="D486" s="19"/>
    </row>
    <row r="487" spans="1:4" ht="18.75" x14ac:dyDescent="0.3">
      <c r="A487" s="17"/>
      <c r="B487" s="18"/>
      <c r="C487" s="19"/>
      <c r="D487" s="19"/>
    </row>
    <row r="488" spans="1:4" ht="18.75" x14ac:dyDescent="0.3">
      <c r="A488" s="17"/>
      <c r="B488" s="18"/>
      <c r="C488" s="19"/>
      <c r="D488" s="19"/>
    </row>
    <row r="489" spans="1:4" ht="18.75" x14ac:dyDescent="0.3">
      <c r="A489" s="17"/>
      <c r="B489" s="18"/>
      <c r="C489" s="19"/>
      <c r="D489" s="19"/>
    </row>
    <row r="490" spans="1:4" ht="18.75" x14ac:dyDescent="0.3">
      <c r="A490" s="17"/>
      <c r="B490" s="18"/>
      <c r="C490" s="19"/>
      <c r="D490" s="19"/>
    </row>
    <row r="491" spans="1:4" ht="18.75" x14ac:dyDescent="0.3">
      <c r="A491" s="17"/>
      <c r="B491" s="18"/>
      <c r="C491" s="19"/>
      <c r="D491" s="19"/>
    </row>
    <row r="492" spans="1:4" ht="18.75" x14ac:dyDescent="0.3">
      <c r="A492" s="17"/>
      <c r="B492" s="18"/>
      <c r="C492" s="19"/>
      <c r="D492" s="19"/>
    </row>
    <row r="493" spans="1:4" ht="18.75" x14ac:dyDescent="0.3">
      <c r="A493" s="17"/>
      <c r="B493" s="18"/>
      <c r="C493" s="19"/>
      <c r="D493" s="19"/>
    </row>
    <row r="494" spans="1:4" ht="18.75" x14ac:dyDescent="0.3">
      <c r="A494" s="17"/>
      <c r="B494" s="18"/>
      <c r="C494" s="19"/>
      <c r="D494" s="19"/>
    </row>
    <row r="495" spans="1:4" ht="18.75" x14ac:dyDescent="0.3">
      <c r="A495" s="17"/>
      <c r="B495" s="18"/>
      <c r="C495" s="19"/>
      <c r="D495" s="19"/>
    </row>
    <row r="496" spans="1:4" ht="18.75" x14ac:dyDescent="0.3">
      <c r="A496" s="17"/>
      <c r="B496" s="18"/>
      <c r="C496" s="19"/>
      <c r="D496" s="19"/>
    </row>
    <row r="497" spans="1:4" ht="18.75" x14ac:dyDescent="0.3">
      <c r="A497" s="17"/>
      <c r="B497" s="18"/>
      <c r="C497" s="19"/>
      <c r="D497" s="19"/>
    </row>
    <row r="498" spans="1:4" ht="18.75" x14ac:dyDescent="0.3">
      <c r="A498" s="17"/>
      <c r="B498" s="18"/>
      <c r="C498" s="19"/>
      <c r="D498" s="19"/>
    </row>
    <row r="499" spans="1:4" ht="18.75" x14ac:dyDescent="0.3">
      <c r="A499" s="17"/>
      <c r="B499" s="18"/>
      <c r="C499" s="19"/>
      <c r="D499" s="19"/>
    </row>
    <row r="500" spans="1:4" ht="18.75" x14ac:dyDescent="0.3">
      <c r="A500" s="17"/>
      <c r="B500" s="18"/>
      <c r="C500" s="19"/>
      <c r="D500" s="19"/>
    </row>
    <row r="501" spans="1:4" ht="18.75" x14ac:dyDescent="0.3">
      <c r="A501" s="17"/>
      <c r="B501" s="18"/>
      <c r="C501" s="19"/>
      <c r="D501" s="19"/>
    </row>
    <row r="502" spans="1:4" ht="18.75" x14ac:dyDescent="0.3">
      <c r="A502" s="17"/>
      <c r="B502" s="18"/>
      <c r="C502" s="19"/>
      <c r="D502" s="19"/>
    </row>
    <row r="503" spans="1:4" ht="18.75" x14ac:dyDescent="0.3">
      <c r="A503" s="17"/>
      <c r="B503" s="18"/>
      <c r="C503" s="19"/>
      <c r="D503" s="19"/>
    </row>
    <row r="504" spans="1:4" ht="18.75" x14ac:dyDescent="0.3">
      <c r="A504" s="17"/>
      <c r="B504" s="18"/>
      <c r="C504" s="19"/>
      <c r="D504" s="19"/>
    </row>
    <row r="505" spans="1:4" ht="18.75" x14ac:dyDescent="0.3">
      <c r="A505" s="17"/>
      <c r="B505" s="18"/>
      <c r="C505" s="19"/>
      <c r="D505" s="19"/>
    </row>
    <row r="506" spans="1:4" ht="18.75" x14ac:dyDescent="0.3">
      <c r="A506" s="17"/>
      <c r="B506" s="18"/>
      <c r="C506" s="19"/>
      <c r="D506" s="19"/>
    </row>
    <row r="507" spans="1:4" ht="18.75" x14ac:dyDescent="0.3">
      <c r="A507" s="17"/>
      <c r="B507" s="18"/>
      <c r="C507" s="19"/>
      <c r="D507" s="19"/>
    </row>
    <row r="508" spans="1:4" ht="18.75" x14ac:dyDescent="0.3">
      <c r="A508" s="17"/>
      <c r="B508" s="18"/>
      <c r="C508" s="19"/>
      <c r="D508" s="19"/>
    </row>
    <row r="509" spans="1:4" ht="18.75" x14ac:dyDescent="0.3">
      <c r="A509" s="17"/>
      <c r="B509" s="18"/>
      <c r="C509" s="19"/>
      <c r="D509" s="19"/>
    </row>
    <row r="510" spans="1:4" ht="18.75" x14ac:dyDescent="0.3">
      <c r="A510" s="17"/>
      <c r="B510" s="18"/>
      <c r="C510" s="19"/>
      <c r="D510" s="19"/>
    </row>
    <row r="511" spans="1:4" ht="18.75" x14ac:dyDescent="0.3">
      <c r="A511" s="17"/>
      <c r="B511" s="18"/>
      <c r="C511" s="19"/>
      <c r="D511" s="19"/>
    </row>
    <row r="512" spans="1:4" ht="18.75" x14ac:dyDescent="0.3">
      <c r="A512" s="17"/>
      <c r="B512" s="18"/>
      <c r="C512" s="19"/>
      <c r="D512" s="19"/>
    </row>
    <row r="513" spans="1:4" ht="18.75" x14ac:dyDescent="0.3">
      <c r="A513" s="17"/>
      <c r="B513" s="18"/>
      <c r="C513" s="19"/>
      <c r="D513" s="19"/>
    </row>
    <row r="514" spans="1:4" ht="18.75" x14ac:dyDescent="0.3">
      <c r="A514" s="17"/>
      <c r="B514" s="18"/>
      <c r="C514" s="19"/>
      <c r="D514" s="19"/>
    </row>
    <row r="515" spans="1:4" ht="18.75" x14ac:dyDescent="0.3">
      <c r="A515" s="17"/>
      <c r="B515" s="18"/>
      <c r="C515" s="19"/>
      <c r="D515" s="19"/>
    </row>
    <row r="516" spans="1:4" ht="18.75" x14ac:dyDescent="0.3">
      <c r="A516" s="17"/>
      <c r="B516" s="18"/>
      <c r="C516" s="19"/>
      <c r="D516" s="19"/>
    </row>
    <row r="517" spans="1:4" ht="18.75" x14ac:dyDescent="0.3">
      <c r="A517" s="17"/>
      <c r="B517" s="18"/>
      <c r="C517" s="19"/>
      <c r="D517" s="19"/>
    </row>
    <row r="518" spans="1:4" ht="18.75" x14ac:dyDescent="0.3">
      <c r="A518" s="17"/>
      <c r="B518" s="18"/>
      <c r="C518" s="19"/>
      <c r="D518" s="19"/>
    </row>
    <row r="519" spans="1:4" ht="18.75" x14ac:dyDescent="0.3">
      <c r="A519" s="17"/>
      <c r="B519" s="18"/>
      <c r="C519" s="19"/>
      <c r="D519" s="19"/>
    </row>
    <row r="520" spans="1:4" ht="18.75" x14ac:dyDescent="0.3">
      <c r="A520" s="17"/>
      <c r="B520" s="18"/>
      <c r="C520" s="19"/>
      <c r="D520" s="19"/>
    </row>
    <row r="521" spans="1:4" ht="18.75" x14ac:dyDescent="0.3">
      <c r="A521" s="17"/>
      <c r="B521" s="18"/>
      <c r="C521" s="19"/>
      <c r="D521" s="19"/>
    </row>
    <row r="522" spans="1:4" ht="18.75" x14ac:dyDescent="0.3">
      <c r="A522" s="17"/>
      <c r="B522" s="18"/>
      <c r="C522" s="19"/>
      <c r="D522" s="19"/>
    </row>
    <row r="523" spans="1:4" ht="18.75" x14ac:dyDescent="0.3">
      <c r="A523" s="17"/>
      <c r="B523" s="18"/>
      <c r="C523" s="19"/>
      <c r="D523" s="19"/>
    </row>
    <row r="524" spans="1:4" ht="18.75" x14ac:dyDescent="0.3">
      <c r="A524" s="17"/>
      <c r="B524" s="18"/>
      <c r="C524" s="19"/>
      <c r="D524" s="19"/>
    </row>
    <row r="525" spans="1:4" ht="18.75" x14ac:dyDescent="0.3">
      <c r="A525" s="17"/>
      <c r="B525" s="18"/>
      <c r="C525" s="19"/>
      <c r="D525" s="19"/>
    </row>
    <row r="526" spans="1:4" ht="18.75" x14ac:dyDescent="0.3">
      <c r="A526" s="17"/>
      <c r="B526" s="18"/>
      <c r="C526" s="19"/>
      <c r="D526" s="19"/>
    </row>
    <row r="527" spans="1:4" ht="18.75" x14ac:dyDescent="0.3">
      <c r="A527" s="17"/>
      <c r="B527" s="18"/>
      <c r="C527" s="19"/>
      <c r="D527" s="19"/>
    </row>
    <row r="528" spans="1:4" ht="18.75" x14ac:dyDescent="0.3">
      <c r="A528" s="17"/>
      <c r="B528" s="18"/>
      <c r="C528" s="19"/>
      <c r="D528" s="19"/>
    </row>
    <row r="529" spans="1:4" ht="18.75" x14ac:dyDescent="0.3">
      <c r="A529" s="17"/>
      <c r="B529" s="18"/>
      <c r="C529" s="19"/>
      <c r="D529" s="19"/>
    </row>
    <row r="530" spans="1:4" ht="18.75" x14ac:dyDescent="0.3">
      <c r="A530" s="17"/>
      <c r="B530" s="18"/>
      <c r="C530" s="19"/>
      <c r="D530" s="19"/>
    </row>
    <row r="531" spans="1:4" ht="18.75" x14ac:dyDescent="0.3">
      <c r="A531" s="17"/>
      <c r="B531" s="18"/>
      <c r="C531" s="19"/>
      <c r="D531" s="19"/>
    </row>
    <row r="532" spans="1:4" ht="18.75" x14ac:dyDescent="0.3">
      <c r="A532" s="17"/>
      <c r="B532" s="18"/>
      <c r="C532" s="19"/>
      <c r="D532" s="19"/>
    </row>
    <row r="533" spans="1:4" ht="18.75" x14ac:dyDescent="0.3">
      <c r="A533" s="17"/>
      <c r="B533" s="18"/>
      <c r="C533" s="19"/>
      <c r="D533" s="19"/>
    </row>
    <row r="534" spans="1:4" ht="18.75" x14ac:dyDescent="0.3">
      <c r="A534" s="17"/>
      <c r="B534" s="18"/>
      <c r="C534" s="19"/>
      <c r="D534" s="19"/>
    </row>
    <row r="535" spans="1:4" ht="18.75" x14ac:dyDescent="0.3">
      <c r="A535" s="17"/>
      <c r="B535" s="18"/>
      <c r="C535" s="19"/>
      <c r="D535" s="19"/>
    </row>
    <row r="536" spans="1:4" ht="18.75" x14ac:dyDescent="0.3">
      <c r="A536" s="17"/>
      <c r="B536" s="18"/>
      <c r="C536" s="19"/>
      <c r="D536" s="19"/>
    </row>
    <row r="537" spans="1:4" ht="18.75" x14ac:dyDescent="0.3">
      <c r="A537" s="17"/>
      <c r="B537" s="18"/>
      <c r="C537" s="19"/>
      <c r="D537" s="19"/>
    </row>
    <row r="538" spans="1:4" ht="18.75" x14ac:dyDescent="0.3">
      <c r="A538" s="17"/>
      <c r="B538" s="18"/>
      <c r="C538" s="19"/>
      <c r="D538" s="19"/>
    </row>
    <row r="539" spans="1:4" ht="18.75" x14ac:dyDescent="0.3">
      <c r="A539" s="17"/>
      <c r="B539" s="18"/>
      <c r="C539" s="19"/>
      <c r="D539" s="19"/>
    </row>
    <row r="540" spans="1:4" ht="18.75" x14ac:dyDescent="0.3">
      <c r="A540" s="17"/>
      <c r="B540" s="18"/>
      <c r="C540" s="19"/>
      <c r="D540" s="19"/>
    </row>
    <row r="541" spans="1:4" ht="18.75" x14ac:dyDescent="0.3">
      <c r="A541" s="17"/>
      <c r="B541" s="18"/>
      <c r="C541" s="19"/>
      <c r="D541" s="19"/>
    </row>
    <row r="542" spans="1:4" ht="18.75" x14ac:dyDescent="0.3">
      <c r="A542" s="17"/>
      <c r="B542" s="18"/>
      <c r="C542" s="19"/>
      <c r="D542" s="19"/>
    </row>
    <row r="543" spans="1:4" ht="18.75" x14ac:dyDescent="0.3">
      <c r="A543" s="17"/>
      <c r="B543" s="18"/>
      <c r="C543" s="19"/>
      <c r="D543" s="19"/>
    </row>
    <row r="544" spans="1:4" ht="18.75" x14ac:dyDescent="0.3">
      <c r="A544" s="17"/>
      <c r="B544" s="18"/>
      <c r="C544" s="19"/>
      <c r="D544" s="19"/>
    </row>
    <row r="545" spans="1:4" ht="18.75" x14ac:dyDescent="0.3">
      <c r="A545" s="17"/>
      <c r="B545" s="18"/>
      <c r="C545" s="19"/>
      <c r="D545" s="19"/>
    </row>
    <row r="546" spans="1:4" ht="18.75" x14ac:dyDescent="0.3">
      <c r="A546" s="17"/>
      <c r="B546" s="18"/>
      <c r="C546" s="19"/>
      <c r="D546" s="19"/>
    </row>
    <row r="547" spans="1:4" ht="18.75" x14ac:dyDescent="0.3">
      <c r="A547" s="17"/>
      <c r="B547" s="18"/>
      <c r="C547" s="19"/>
      <c r="D547" s="19"/>
    </row>
    <row r="548" spans="1:4" ht="18.75" x14ac:dyDescent="0.3">
      <c r="A548" s="17"/>
      <c r="B548" s="18"/>
      <c r="C548" s="19"/>
      <c r="D548" s="19"/>
    </row>
    <row r="549" spans="1:4" ht="18.75" x14ac:dyDescent="0.3">
      <c r="A549" s="17"/>
      <c r="B549" s="18"/>
      <c r="C549" s="19"/>
      <c r="D549" s="19"/>
    </row>
    <row r="550" spans="1:4" ht="18.75" x14ac:dyDescent="0.3">
      <c r="A550" s="17"/>
      <c r="B550" s="18"/>
      <c r="C550" s="19"/>
      <c r="D550" s="19"/>
    </row>
    <row r="551" spans="1:4" ht="18.75" x14ac:dyDescent="0.3">
      <c r="A551" s="17"/>
      <c r="B551" s="18"/>
      <c r="C551" s="19"/>
      <c r="D551" s="19"/>
    </row>
    <row r="552" spans="1:4" ht="18.75" x14ac:dyDescent="0.3">
      <c r="A552" s="17"/>
      <c r="B552" s="18"/>
      <c r="C552" s="19"/>
      <c r="D552" s="19"/>
    </row>
    <row r="553" spans="1:4" ht="18.75" x14ac:dyDescent="0.3">
      <c r="A553" s="17"/>
      <c r="B553" s="18"/>
      <c r="C553" s="19"/>
      <c r="D553" s="19"/>
    </row>
    <row r="554" spans="1:4" ht="18.75" x14ac:dyDescent="0.3">
      <c r="A554" s="17"/>
      <c r="B554" s="18"/>
      <c r="C554" s="19"/>
      <c r="D554" s="19"/>
    </row>
    <row r="555" spans="1:4" ht="18.75" x14ac:dyDescent="0.3">
      <c r="A555" s="17"/>
      <c r="B555" s="18"/>
      <c r="C555" s="19"/>
      <c r="D555" s="19"/>
    </row>
    <row r="556" spans="1:4" ht="18.75" x14ac:dyDescent="0.3">
      <c r="A556" s="17"/>
      <c r="B556" s="18"/>
      <c r="C556" s="19"/>
      <c r="D556" s="19"/>
    </row>
    <row r="557" spans="1:4" ht="18.75" x14ac:dyDescent="0.3">
      <c r="A557" s="17"/>
      <c r="B557" s="18"/>
      <c r="C557" s="19"/>
      <c r="D557" s="19"/>
    </row>
    <row r="558" spans="1:4" ht="18.75" x14ac:dyDescent="0.3">
      <c r="A558" s="17"/>
      <c r="B558" s="18"/>
      <c r="C558" s="19"/>
      <c r="D558" s="19"/>
    </row>
    <row r="559" spans="1:4" ht="18.75" x14ac:dyDescent="0.3">
      <c r="A559" s="17"/>
      <c r="B559" s="18"/>
      <c r="C559" s="19"/>
      <c r="D559" s="19"/>
    </row>
    <row r="560" spans="1:4" ht="18.75" x14ac:dyDescent="0.3">
      <c r="A560" s="17"/>
      <c r="B560" s="18"/>
      <c r="C560" s="19"/>
      <c r="D560" s="19"/>
    </row>
    <row r="561" spans="1:4" ht="18.75" x14ac:dyDescent="0.3">
      <c r="A561" s="17"/>
      <c r="B561" s="18"/>
      <c r="C561" s="19"/>
      <c r="D561" s="19"/>
    </row>
    <row r="562" spans="1:4" ht="18.75" x14ac:dyDescent="0.3">
      <c r="A562" s="17"/>
      <c r="B562" s="18"/>
      <c r="C562" s="19"/>
      <c r="D562" s="19"/>
    </row>
    <row r="563" spans="1:4" ht="18.75" x14ac:dyDescent="0.3">
      <c r="A563" s="17"/>
      <c r="B563" s="18"/>
      <c r="C563" s="19"/>
      <c r="D563" s="19"/>
    </row>
    <row r="564" spans="1:4" ht="18.75" x14ac:dyDescent="0.3">
      <c r="A564" s="17"/>
      <c r="B564" s="18"/>
      <c r="C564" s="19"/>
      <c r="D564" s="19"/>
    </row>
    <row r="565" spans="1:4" ht="18.75" x14ac:dyDescent="0.3">
      <c r="A565" s="17"/>
      <c r="B565" s="18"/>
      <c r="C565" s="19"/>
      <c r="D565" s="19"/>
    </row>
    <row r="566" spans="1:4" ht="18.75" x14ac:dyDescent="0.3">
      <c r="A566" s="17"/>
      <c r="B566" s="18"/>
      <c r="C566" s="19"/>
      <c r="D566" s="19"/>
    </row>
    <row r="567" spans="1:4" ht="18.75" x14ac:dyDescent="0.3">
      <c r="A567" s="17"/>
      <c r="B567" s="18"/>
      <c r="C567" s="19"/>
      <c r="D567" s="19"/>
    </row>
    <row r="568" spans="1:4" ht="18.75" x14ac:dyDescent="0.3">
      <c r="A568" s="17"/>
      <c r="B568" s="18"/>
      <c r="C568" s="19"/>
      <c r="D568" s="19"/>
    </row>
    <row r="569" spans="1:4" ht="18.75" x14ac:dyDescent="0.3">
      <c r="A569" s="17"/>
      <c r="B569" s="18"/>
      <c r="C569" s="19"/>
      <c r="D569" s="19"/>
    </row>
    <row r="570" spans="1:4" ht="18.75" x14ac:dyDescent="0.3">
      <c r="A570" s="17"/>
      <c r="B570" s="18"/>
      <c r="C570" s="19"/>
      <c r="D570" s="19"/>
    </row>
    <row r="571" spans="1:4" ht="18.75" x14ac:dyDescent="0.3">
      <c r="A571" s="17"/>
      <c r="B571" s="18"/>
      <c r="C571" s="19"/>
      <c r="D571" s="19"/>
    </row>
    <row r="572" spans="1:4" ht="18.75" x14ac:dyDescent="0.3">
      <c r="A572" s="17"/>
      <c r="B572" s="18"/>
      <c r="C572" s="19"/>
      <c r="D572" s="19"/>
    </row>
    <row r="573" spans="1:4" ht="18.75" x14ac:dyDescent="0.3">
      <c r="A573" s="17"/>
      <c r="B573" s="18"/>
      <c r="C573" s="19"/>
      <c r="D573" s="19"/>
    </row>
    <row r="574" spans="1:4" ht="18.75" x14ac:dyDescent="0.3">
      <c r="A574" s="17"/>
      <c r="B574" s="18"/>
      <c r="C574" s="19"/>
      <c r="D574" s="19"/>
    </row>
    <row r="575" spans="1:4" ht="18.75" x14ac:dyDescent="0.3">
      <c r="A575" s="17"/>
      <c r="B575" s="18"/>
      <c r="C575" s="19"/>
      <c r="D575" s="19"/>
    </row>
    <row r="576" spans="1:4" ht="18.75" x14ac:dyDescent="0.3">
      <c r="A576" s="17"/>
      <c r="B576" s="18"/>
      <c r="C576" s="19"/>
      <c r="D576" s="19"/>
    </row>
    <row r="577" spans="1:4" ht="18.75" x14ac:dyDescent="0.3">
      <c r="A577" s="17"/>
      <c r="B577" s="18"/>
      <c r="C577" s="19"/>
      <c r="D577" s="19"/>
    </row>
    <row r="578" spans="1:4" ht="18.75" x14ac:dyDescent="0.3">
      <c r="A578" s="17"/>
      <c r="B578" s="18"/>
      <c r="C578" s="19"/>
      <c r="D578" s="19"/>
    </row>
    <row r="579" spans="1:4" ht="18.75" x14ac:dyDescent="0.3">
      <c r="A579" s="17"/>
      <c r="B579" s="18"/>
      <c r="C579" s="19"/>
      <c r="D579" s="19"/>
    </row>
    <row r="580" spans="1:4" ht="18.75" x14ac:dyDescent="0.3">
      <c r="A580" s="17"/>
      <c r="B580" s="18"/>
      <c r="C580" s="19"/>
      <c r="D580" s="19"/>
    </row>
    <row r="581" spans="1:4" ht="18.75" x14ac:dyDescent="0.3">
      <c r="A581" s="17"/>
      <c r="B581" s="18"/>
      <c r="C581" s="19"/>
      <c r="D581" s="19"/>
    </row>
    <row r="582" spans="1:4" ht="18.75" x14ac:dyDescent="0.3">
      <c r="A582" s="17"/>
      <c r="B582" s="18"/>
      <c r="C582" s="19"/>
      <c r="D582" s="19"/>
    </row>
    <row r="583" spans="1:4" ht="18.75" x14ac:dyDescent="0.3">
      <c r="A583" s="17"/>
      <c r="B583" s="18"/>
      <c r="C583" s="19"/>
      <c r="D583" s="19"/>
    </row>
    <row r="584" spans="1:4" ht="18.75" x14ac:dyDescent="0.3">
      <c r="A584" s="17"/>
      <c r="B584" s="18"/>
      <c r="C584" s="19"/>
      <c r="D584" s="19"/>
    </row>
    <row r="585" spans="1:4" ht="18.75" x14ac:dyDescent="0.3">
      <c r="A585" s="17"/>
      <c r="B585" s="18"/>
      <c r="C585" s="19"/>
      <c r="D585" s="19"/>
    </row>
    <row r="586" spans="1:4" ht="18.75" x14ac:dyDescent="0.3">
      <c r="A586" s="17"/>
      <c r="B586" s="18"/>
      <c r="C586" s="19"/>
      <c r="D586" s="19"/>
    </row>
    <row r="587" spans="1:4" ht="18.75" x14ac:dyDescent="0.3">
      <c r="A587" s="17"/>
      <c r="B587" s="18"/>
      <c r="C587" s="19"/>
      <c r="D587" s="19"/>
    </row>
    <row r="588" spans="1:4" ht="18.75" x14ac:dyDescent="0.3">
      <c r="A588" s="17"/>
      <c r="B588" s="18"/>
      <c r="C588" s="19"/>
      <c r="D588" s="19"/>
    </row>
    <row r="589" spans="1:4" ht="18.75" x14ac:dyDescent="0.3">
      <c r="A589" s="17"/>
      <c r="B589" s="18"/>
      <c r="C589" s="19"/>
      <c r="D589" s="19"/>
    </row>
  </sheetData>
  <mergeCells count="70">
    <mergeCell ref="B2:C2"/>
    <mergeCell ref="B4:B5"/>
    <mergeCell ref="C4:C5"/>
    <mergeCell ref="C17:D17"/>
    <mergeCell ref="C8:D8"/>
    <mergeCell ref="C9:D9"/>
    <mergeCell ref="C10:D10"/>
    <mergeCell ref="C11:D11"/>
    <mergeCell ref="C12:D12"/>
    <mergeCell ref="C15:D15"/>
    <mergeCell ref="C16:D16"/>
    <mergeCell ref="C13:D13"/>
    <mergeCell ref="C14:D14"/>
    <mergeCell ref="C7:D7"/>
    <mergeCell ref="C50:D50"/>
    <mergeCell ref="C51:D51"/>
    <mergeCell ref="C52:D52"/>
    <mergeCell ref="C53:D53"/>
    <mergeCell ref="B39:C39"/>
    <mergeCell ref="B41:B42"/>
    <mergeCell ref="C41:C42"/>
    <mergeCell ref="C45:D45"/>
    <mergeCell ref="C46:D46"/>
    <mergeCell ref="C47:D47"/>
    <mergeCell ref="C48:D48"/>
    <mergeCell ref="C49:D49"/>
    <mergeCell ref="C44:D44"/>
    <mergeCell ref="C54:D54"/>
    <mergeCell ref="B88:C88"/>
    <mergeCell ref="B90:B91"/>
    <mergeCell ref="C90:C91"/>
    <mergeCell ref="C93:D93"/>
    <mergeCell ref="C94:D94"/>
    <mergeCell ref="C95:D95"/>
    <mergeCell ref="C96:D96"/>
    <mergeCell ref="C97:D97"/>
    <mergeCell ref="C98:D98"/>
    <mergeCell ref="C99:D99"/>
    <mergeCell ref="C100:D100"/>
    <mergeCell ref="C101:D101"/>
    <mergeCell ref="C102:D102"/>
    <mergeCell ref="C103:D103"/>
    <mergeCell ref="B134:C134"/>
    <mergeCell ref="B136:B137"/>
    <mergeCell ref="C136:C137"/>
    <mergeCell ref="C139:D139"/>
    <mergeCell ref="C140:D140"/>
    <mergeCell ref="C141:D141"/>
    <mergeCell ref="C142:D142"/>
    <mergeCell ref="C143:D143"/>
    <mergeCell ref="C144:D144"/>
    <mergeCell ref="C145:D145"/>
    <mergeCell ref="C146:D146"/>
    <mergeCell ref="C147:D147"/>
    <mergeCell ref="C148:D148"/>
    <mergeCell ref="C149:D149"/>
    <mergeCell ref="B182:C182"/>
    <mergeCell ref="B184:B185"/>
    <mergeCell ref="C184:C185"/>
    <mergeCell ref="C187:D187"/>
    <mergeCell ref="C188:D188"/>
    <mergeCell ref="C189:D189"/>
    <mergeCell ref="C195:D195"/>
    <mergeCell ref="C196:D196"/>
    <mergeCell ref="C197:D197"/>
    <mergeCell ref="C190:D190"/>
    <mergeCell ref="C191:D191"/>
    <mergeCell ref="C192:D192"/>
    <mergeCell ref="C193:D193"/>
    <mergeCell ref="C194:D194"/>
  </mergeCells>
  <dataValidations count="1">
    <dataValidation allowBlank="1" showErrorMessage="1" promptTitle="Wydział" prompt="Proszę wybrać Wydział z listy rozwijanej" sqref="C4:D4 C41:D41 C90:D90 C136:D136 C184:D184" xr:uid="{7985E8D2-7860-4CAB-AA24-719FAD7E299C}"/>
  </dataValidations>
  <pageMargins left="0.25" right="0.41785714285714287" top="0.75" bottom="0.75" header="0.3" footer="0.3"/>
  <pageSetup paperSize="9" scale="52" fitToHeight="0" orientation="portrait" r:id="rId1"/>
  <headerFooter scaleWithDoc="0">
    <oddHeader>&amp;C&amp;"SGGW Sans Medium,Standardowy"Dobre praktyki wyszczególnione w ramach poszczególnych kierunków studiów</oddHeader>
    <oddFooter>&amp;C&amp;"SGGW Sans Medium,Standardowy"&amp;P z &amp;N</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promptTitle="Wydział" prompt="Proszę wybrać Wydział z listy rozwijanej" xr:uid="{97CA57B4-4291-43B6-A7C2-A51F8FC14C83}">
          <x14:formula1>
            <xm:f>WYDZIAŁY!$A$2:$A$15</xm:f>
          </x14:formula1>
          <xm:sqref>D3 D40 D89 D135 D183</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5E6D64-2894-4A56-9FEE-29FB59E32B0C}">
  <sheetPr>
    <pageSetUpPr fitToPage="1"/>
  </sheetPr>
  <dimension ref="A1:H89"/>
  <sheetViews>
    <sheetView showGridLines="0" tabSelected="1" view="pageBreakPreview" zoomScale="80" zoomScaleNormal="100" zoomScaleSheetLayoutView="80" workbookViewId="0">
      <pane xSplit="1" ySplit="11" topLeftCell="B12" activePane="bottomRight" state="frozen"/>
      <selection activeCell="B72" sqref="B72"/>
      <selection pane="topRight" activeCell="B72" sqref="B72"/>
      <selection pane="bottomLeft" activeCell="B72" sqref="B72"/>
      <selection pane="bottomRight" activeCell="D6" sqref="D6:H6"/>
    </sheetView>
  </sheetViews>
  <sheetFormatPr defaultColWidth="6.42578125" defaultRowHeight="15" x14ac:dyDescent="0.25"/>
  <cols>
    <col min="1" max="1" width="6.28515625" style="11" customWidth="1"/>
    <col min="2" max="2" width="77.7109375" style="10" customWidth="1"/>
    <col min="3" max="3" width="22.85546875" customWidth="1"/>
    <col min="4" max="4" width="62.5703125" customWidth="1"/>
    <col min="5" max="5" width="48.85546875" customWidth="1"/>
    <col min="6" max="6" width="6" style="1" customWidth="1"/>
    <col min="7" max="7" width="5.7109375" style="1" customWidth="1"/>
    <col min="8" max="8" width="6.28515625" style="1" customWidth="1"/>
  </cols>
  <sheetData>
    <row r="1" spans="1:8" x14ac:dyDescent="0.25">
      <c r="A1" s="145"/>
      <c r="B1" s="145"/>
      <c r="C1" s="145"/>
      <c r="D1" s="145"/>
      <c r="E1" s="145"/>
      <c r="F1" s="145"/>
      <c r="G1" s="145"/>
      <c r="H1" s="145"/>
    </row>
    <row r="2" spans="1:8" x14ac:dyDescent="0.25">
      <c r="B2" s="110" t="s">
        <v>369</v>
      </c>
      <c r="C2" s="110"/>
      <c r="D2" s="110"/>
    </row>
    <row r="3" spans="1:8" ht="37.5" customHeight="1" x14ac:dyDescent="0.25">
      <c r="B3" s="110"/>
      <c r="C3" s="110"/>
      <c r="D3" s="110"/>
      <c r="E3" s="29"/>
      <c r="F3" s="29"/>
      <c r="G3" s="29"/>
      <c r="H3" s="29"/>
    </row>
    <row r="4" spans="1:8" ht="37.5" customHeight="1" x14ac:dyDescent="0.25">
      <c r="B4" s="110"/>
      <c r="C4" s="110"/>
      <c r="D4" s="110"/>
      <c r="E4" s="26"/>
      <c r="F4" s="26"/>
      <c r="G4" s="26"/>
      <c r="H4" s="26"/>
    </row>
    <row r="5" spans="1:8" ht="12.75" customHeight="1" x14ac:dyDescent="0.35">
      <c r="C5" s="13"/>
      <c r="D5" s="13"/>
      <c r="E5" s="14"/>
      <c r="F5" s="20"/>
      <c r="G5" s="20"/>
      <c r="H5" s="20"/>
    </row>
    <row r="6" spans="1:8" ht="23.25" x14ac:dyDescent="0.35">
      <c r="A6" s="144" t="str">
        <f>Start!A12</f>
        <v>WYDZIAŁ EKONOMICZNY</v>
      </c>
      <c r="B6" s="144"/>
      <c r="C6" s="144"/>
      <c r="D6" s="144" t="s">
        <v>190</v>
      </c>
      <c r="E6" s="144"/>
      <c r="F6" s="144"/>
      <c r="G6" s="144"/>
      <c r="H6" s="144"/>
    </row>
    <row r="7" spans="1:8" ht="7.5" customHeight="1" x14ac:dyDescent="0.25">
      <c r="D7" s="28"/>
    </row>
    <row r="8" spans="1:8" ht="23.25" customHeight="1" x14ac:dyDescent="0.25"/>
    <row r="9" spans="1:8" x14ac:dyDescent="0.25">
      <c r="A9" s="16" t="s">
        <v>70</v>
      </c>
      <c r="B9" s="15" t="s">
        <v>71</v>
      </c>
      <c r="C9" s="12" t="s">
        <v>72</v>
      </c>
      <c r="D9" s="12" t="s">
        <v>73</v>
      </c>
      <c r="E9" s="12" t="s">
        <v>74</v>
      </c>
      <c r="F9" s="146" t="s">
        <v>75</v>
      </c>
      <c r="G9" s="146"/>
      <c r="H9" s="146"/>
    </row>
    <row r="10" spans="1:8" ht="122.25" customHeight="1" x14ac:dyDescent="0.25">
      <c r="A10" s="147" t="s">
        <v>0</v>
      </c>
      <c r="B10" s="141" t="s">
        <v>76</v>
      </c>
      <c r="C10" s="141" t="s">
        <v>77</v>
      </c>
      <c r="D10" s="141" t="s">
        <v>102</v>
      </c>
      <c r="E10" s="141" t="s">
        <v>78</v>
      </c>
      <c r="F10" s="141" t="s">
        <v>79</v>
      </c>
      <c r="G10" s="141"/>
      <c r="H10" s="141"/>
    </row>
    <row r="11" spans="1:8" ht="52.5" customHeight="1" x14ac:dyDescent="0.25">
      <c r="A11" s="147"/>
      <c r="B11" s="141"/>
      <c r="C11" s="141"/>
      <c r="D11" s="142"/>
      <c r="E11" s="141"/>
      <c r="F11" s="30" t="s">
        <v>103</v>
      </c>
      <c r="G11" s="30" t="s">
        <v>104</v>
      </c>
      <c r="H11" s="30" t="s">
        <v>105</v>
      </c>
    </row>
    <row r="12" spans="1:8" ht="18.75" x14ac:dyDescent="0.25">
      <c r="A12" s="31"/>
      <c r="B12" s="143" t="s">
        <v>80</v>
      </c>
      <c r="C12" s="143"/>
      <c r="D12" s="143"/>
      <c r="E12" s="143"/>
      <c r="F12" s="32">
        <v>3</v>
      </c>
      <c r="G12" s="32">
        <v>2</v>
      </c>
      <c r="H12" s="32">
        <v>1</v>
      </c>
    </row>
    <row r="13" spans="1:8" ht="314.25" customHeight="1" x14ac:dyDescent="0.25">
      <c r="A13" s="33" t="s">
        <v>106</v>
      </c>
      <c r="B13" s="34" t="s">
        <v>81</v>
      </c>
      <c r="C13" s="35" t="s">
        <v>478</v>
      </c>
      <c r="D13" s="67" t="s">
        <v>405</v>
      </c>
      <c r="E13" s="67" t="s">
        <v>409</v>
      </c>
      <c r="F13" s="36" t="s">
        <v>403</v>
      </c>
      <c r="G13" s="36"/>
      <c r="H13" s="36"/>
    </row>
    <row r="14" spans="1:8" ht="99.2" customHeight="1" x14ac:dyDescent="0.25">
      <c r="A14" s="33" t="s">
        <v>107</v>
      </c>
      <c r="B14" s="34" t="s">
        <v>82</v>
      </c>
      <c r="C14" s="35"/>
      <c r="D14" s="38" t="s">
        <v>407</v>
      </c>
      <c r="E14" s="38" t="s">
        <v>410</v>
      </c>
      <c r="F14" s="36" t="s">
        <v>403</v>
      </c>
      <c r="G14" s="36"/>
      <c r="H14" s="36"/>
    </row>
    <row r="15" spans="1:8" ht="99.2" customHeight="1" x14ac:dyDescent="0.25">
      <c r="A15" s="33" t="s">
        <v>83</v>
      </c>
      <c r="B15" s="34" t="s">
        <v>84</v>
      </c>
      <c r="C15" s="35"/>
      <c r="D15" s="35" t="s">
        <v>404</v>
      </c>
      <c r="E15" s="35" t="s">
        <v>404</v>
      </c>
      <c r="F15" s="36"/>
      <c r="G15" s="36"/>
      <c r="H15" s="36"/>
    </row>
    <row r="16" spans="1:8" ht="99.2" customHeight="1" x14ac:dyDescent="0.25">
      <c r="A16" s="33" t="s">
        <v>85</v>
      </c>
      <c r="B16" s="34" t="s">
        <v>86</v>
      </c>
      <c r="C16" s="35"/>
      <c r="D16" s="35" t="s">
        <v>404</v>
      </c>
      <c r="E16" s="35" t="s">
        <v>404</v>
      </c>
      <c r="F16" s="36"/>
      <c r="G16" s="36"/>
      <c r="H16" s="36"/>
    </row>
    <row r="17" spans="1:8" ht="36" customHeight="1" x14ac:dyDescent="0.25">
      <c r="A17" s="130"/>
      <c r="B17" s="131"/>
      <c r="C17" s="132"/>
      <c r="D17" s="148" t="str">
        <f>_xlfn.CONCAT("DOBRE PRAKTYKI dla ",B12)</f>
        <v xml:space="preserve">DOBRE PRAKTYKI dla Kryterium 1. Konstrukcja programu studiów: koncepcja, cele kształcenia i efekty uczenia się </v>
      </c>
      <c r="E17" s="148"/>
      <c r="F17" s="121"/>
      <c r="G17" s="122"/>
      <c r="H17" s="123"/>
    </row>
    <row r="18" spans="1:8" ht="48" customHeight="1" x14ac:dyDescent="0.25">
      <c r="A18" s="133"/>
      <c r="B18" s="134"/>
      <c r="C18" s="135"/>
      <c r="D18" s="140" t="s">
        <v>406</v>
      </c>
      <c r="E18" s="140"/>
      <c r="F18" s="124"/>
      <c r="G18" s="125"/>
      <c r="H18" s="126"/>
    </row>
    <row r="19" spans="1:8" ht="43.5" customHeight="1" x14ac:dyDescent="0.25">
      <c r="A19" s="31"/>
      <c r="B19" s="139" t="s">
        <v>87</v>
      </c>
      <c r="C19" s="139"/>
      <c r="D19" s="139"/>
      <c r="E19" s="139"/>
      <c r="F19" s="127"/>
      <c r="G19" s="128"/>
      <c r="H19" s="129"/>
    </row>
    <row r="20" spans="1:8" ht="129.75" customHeight="1" x14ac:dyDescent="0.25">
      <c r="A20" s="33" t="s">
        <v>108</v>
      </c>
      <c r="B20" s="37" t="s">
        <v>88</v>
      </c>
      <c r="C20" s="35" t="s">
        <v>478</v>
      </c>
      <c r="D20" s="38" t="s">
        <v>408</v>
      </c>
      <c r="E20" s="38" t="s">
        <v>418</v>
      </c>
      <c r="F20" s="36"/>
      <c r="G20" s="36" t="s">
        <v>403</v>
      </c>
      <c r="H20" s="36"/>
    </row>
    <row r="21" spans="1:8" ht="99.2" customHeight="1" x14ac:dyDescent="0.25">
      <c r="A21" s="33" t="s">
        <v>89</v>
      </c>
      <c r="B21" s="37" t="s">
        <v>90</v>
      </c>
      <c r="C21" s="35"/>
      <c r="D21" s="35" t="s">
        <v>404</v>
      </c>
      <c r="E21" s="35" t="s">
        <v>404</v>
      </c>
      <c r="F21" s="36"/>
      <c r="G21" s="36"/>
      <c r="H21" s="36"/>
    </row>
    <row r="22" spans="1:8" ht="99.2" customHeight="1" x14ac:dyDescent="0.25">
      <c r="A22" s="33" t="s">
        <v>109</v>
      </c>
      <c r="B22" s="37" t="s">
        <v>91</v>
      </c>
      <c r="C22" s="35" t="s">
        <v>478</v>
      </c>
      <c r="D22" s="38" t="s">
        <v>419</v>
      </c>
      <c r="E22" s="38" t="s">
        <v>420</v>
      </c>
      <c r="F22" s="36"/>
      <c r="G22" s="36" t="s">
        <v>403</v>
      </c>
      <c r="H22" s="36"/>
    </row>
    <row r="23" spans="1:8" ht="111" customHeight="1" x14ac:dyDescent="0.25">
      <c r="A23" s="33" t="s">
        <v>92</v>
      </c>
      <c r="B23" s="37" t="s">
        <v>93</v>
      </c>
      <c r="C23" s="35"/>
      <c r="D23" s="35" t="s">
        <v>404</v>
      </c>
      <c r="E23" s="35" t="s">
        <v>404</v>
      </c>
      <c r="F23" s="36"/>
      <c r="G23" s="36"/>
      <c r="H23" s="36"/>
    </row>
    <row r="24" spans="1:8" ht="99.2" customHeight="1" x14ac:dyDescent="0.25">
      <c r="A24" s="33" t="s">
        <v>110</v>
      </c>
      <c r="B24" s="37" t="s">
        <v>94</v>
      </c>
      <c r="C24" s="35" t="s">
        <v>478</v>
      </c>
      <c r="D24" s="38" t="s">
        <v>421</v>
      </c>
      <c r="E24" s="38" t="s">
        <v>423</v>
      </c>
      <c r="F24" s="36" t="s">
        <v>403</v>
      </c>
      <c r="G24" s="36"/>
      <c r="H24" s="36"/>
    </row>
    <row r="25" spans="1:8" ht="99.2" customHeight="1" x14ac:dyDescent="0.25">
      <c r="A25" s="33" t="s">
        <v>111</v>
      </c>
      <c r="B25" s="37" t="s">
        <v>95</v>
      </c>
      <c r="C25" s="35" t="s">
        <v>478</v>
      </c>
      <c r="D25" s="38" t="s">
        <v>424</v>
      </c>
      <c r="E25" s="38" t="s">
        <v>425</v>
      </c>
      <c r="F25" s="36" t="s">
        <v>403</v>
      </c>
      <c r="G25" s="36"/>
      <c r="H25" s="36"/>
    </row>
    <row r="26" spans="1:8" ht="99.2" customHeight="1" x14ac:dyDescent="0.25">
      <c r="A26" s="33" t="s">
        <v>96</v>
      </c>
      <c r="B26" s="37" t="s">
        <v>97</v>
      </c>
      <c r="C26" s="35"/>
      <c r="D26" s="35" t="s">
        <v>404</v>
      </c>
      <c r="E26" s="35" t="s">
        <v>404</v>
      </c>
      <c r="F26" s="36"/>
      <c r="G26" s="36"/>
      <c r="H26" s="36"/>
    </row>
    <row r="27" spans="1:8" ht="99.2" customHeight="1" x14ac:dyDescent="0.25">
      <c r="A27" s="33" t="s">
        <v>112</v>
      </c>
      <c r="B27" s="38" t="s">
        <v>98</v>
      </c>
      <c r="C27" s="35" t="s">
        <v>478</v>
      </c>
      <c r="D27" s="38" t="s">
        <v>426</v>
      </c>
      <c r="E27" s="38" t="s">
        <v>427</v>
      </c>
      <c r="F27" s="36"/>
      <c r="G27" s="36" t="s">
        <v>403</v>
      </c>
      <c r="H27" s="36"/>
    </row>
    <row r="28" spans="1:8" ht="99.2" customHeight="1" x14ac:dyDescent="0.25">
      <c r="A28" s="33" t="s">
        <v>99</v>
      </c>
      <c r="B28" s="38" t="s">
        <v>100</v>
      </c>
      <c r="C28" s="35"/>
      <c r="D28" s="35" t="s">
        <v>404</v>
      </c>
      <c r="E28" s="35" t="s">
        <v>404</v>
      </c>
      <c r="F28" s="36"/>
      <c r="G28" s="36"/>
      <c r="H28" s="36"/>
    </row>
    <row r="29" spans="1:8" ht="70.5" customHeight="1" x14ac:dyDescent="0.25">
      <c r="A29" s="130"/>
      <c r="B29" s="131"/>
      <c r="C29" s="132"/>
      <c r="D29" s="139" t="str">
        <f>_xlfn.CONCAT("DOBRE PRAKTYKI dla ",B19)</f>
        <v>DOBRE PRAKTYKI dla Kryterium 2. Realizacja programu studiów: treści programowe, harmonogram realizacji programu studiów oraz formy i organizacja zajęć, metody kształcenia, praktyki zawodowe, organizacja procesu nauczania i uczenia się</v>
      </c>
      <c r="E29" s="139"/>
      <c r="F29" s="121"/>
      <c r="G29" s="122"/>
      <c r="H29" s="123"/>
    </row>
    <row r="30" spans="1:8" ht="99.2" customHeight="1" x14ac:dyDescent="0.25">
      <c r="A30" s="133"/>
      <c r="B30" s="134"/>
      <c r="C30" s="135"/>
      <c r="D30" s="140" t="s">
        <v>422</v>
      </c>
      <c r="E30" s="140"/>
      <c r="F30" s="124"/>
      <c r="G30" s="125"/>
      <c r="H30" s="126"/>
    </row>
    <row r="31" spans="1:8" ht="18.75" customHeight="1" x14ac:dyDescent="0.25">
      <c r="A31" s="31"/>
      <c r="B31" s="139" t="s">
        <v>101</v>
      </c>
      <c r="C31" s="139"/>
      <c r="D31" s="139"/>
      <c r="E31" s="139"/>
      <c r="F31" s="127"/>
      <c r="G31" s="128"/>
      <c r="H31" s="129"/>
    </row>
    <row r="32" spans="1:8" ht="108.75" customHeight="1" x14ac:dyDescent="0.25">
      <c r="A32" s="33" t="s">
        <v>117</v>
      </c>
      <c r="B32" s="38" t="s">
        <v>113</v>
      </c>
      <c r="C32" s="35" t="s">
        <v>478</v>
      </c>
      <c r="D32" s="38" t="s">
        <v>432</v>
      </c>
      <c r="E32" s="38" t="s">
        <v>433</v>
      </c>
      <c r="F32" s="36" t="s">
        <v>403</v>
      </c>
      <c r="G32" s="36"/>
      <c r="H32" s="36"/>
    </row>
    <row r="33" spans="1:8" ht="141.75" customHeight="1" x14ac:dyDescent="0.25">
      <c r="A33" s="33" t="s">
        <v>118</v>
      </c>
      <c r="B33" s="38" t="s">
        <v>114</v>
      </c>
      <c r="C33" s="35" t="s">
        <v>478</v>
      </c>
      <c r="D33" s="66" t="s">
        <v>434</v>
      </c>
      <c r="E33" s="66" t="s">
        <v>435</v>
      </c>
      <c r="F33" s="36" t="s">
        <v>403</v>
      </c>
      <c r="G33" s="36"/>
      <c r="H33" s="36"/>
    </row>
    <row r="34" spans="1:8" ht="79.5" customHeight="1" x14ac:dyDescent="0.25">
      <c r="A34" s="33" t="s">
        <v>120</v>
      </c>
      <c r="B34" s="38" t="s">
        <v>115</v>
      </c>
      <c r="C34" s="39"/>
      <c r="D34" s="39" t="s">
        <v>404</v>
      </c>
      <c r="E34" s="39" t="s">
        <v>404</v>
      </c>
      <c r="F34" s="36"/>
      <c r="G34" s="36"/>
      <c r="H34" s="36"/>
    </row>
    <row r="35" spans="1:8" ht="195" x14ac:dyDescent="0.25">
      <c r="A35" s="33" t="s">
        <v>119</v>
      </c>
      <c r="B35" s="38" t="s">
        <v>116</v>
      </c>
      <c r="C35" s="35" t="s">
        <v>478</v>
      </c>
      <c r="D35" s="66" t="s">
        <v>436</v>
      </c>
      <c r="E35" s="66" t="s">
        <v>437</v>
      </c>
      <c r="F35" s="36"/>
      <c r="G35" s="36" t="s">
        <v>403</v>
      </c>
      <c r="H35" s="36"/>
    </row>
    <row r="36" spans="1:8" ht="44.25" customHeight="1" x14ac:dyDescent="0.25">
      <c r="A36" s="130"/>
      <c r="B36" s="131"/>
      <c r="C36" s="132"/>
      <c r="D36" s="139" t="str">
        <f>_xlfn.CONCAT("DOBRE PRAKTYKI dla ",B31)</f>
        <v xml:space="preserve">DOBRE PRAKTYKI dla Kryterium 3. Przyjęcie na studia, weryfikacja osiągnięcia przez studentów efektów uczenia się, zaliczanie poszczególnych semestrów i lat oraz dyplomowanie </v>
      </c>
      <c r="E36" s="139"/>
      <c r="F36" s="121"/>
      <c r="G36" s="122"/>
      <c r="H36" s="123"/>
    </row>
    <row r="37" spans="1:8" ht="31.5" customHeight="1" x14ac:dyDescent="0.25">
      <c r="A37" s="133"/>
      <c r="B37" s="134"/>
      <c r="C37" s="135"/>
      <c r="D37" s="140" t="s">
        <v>438</v>
      </c>
      <c r="E37" s="140"/>
      <c r="F37" s="124"/>
      <c r="G37" s="125"/>
      <c r="H37" s="126"/>
    </row>
    <row r="38" spans="1:8" ht="18.75" x14ac:dyDescent="0.25">
      <c r="A38" s="31"/>
      <c r="B38" s="139" t="s">
        <v>121</v>
      </c>
      <c r="C38" s="139"/>
      <c r="D38" s="139"/>
      <c r="E38" s="139"/>
      <c r="F38" s="127"/>
      <c r="G38" s="128"/>
      <c r="H38" s="129"/>
    </row>
    <row r="39" spans="1:8" ht="63" customHeight="1" x14ac:dyDescent="0.25">
      <c r="A39" s="33" t="s">
        <v>138</v>
      </c>
      <c r="B39" s="38" t="s">
        <v>122</v>
      </c>
      <c r="C39" s="35" t="s">
        <v>478</v>
      </c>
      <c r="D39" s="66" t="s">
        <v>439</v>
      </c>
      <c r="E39" s="66" t="s">
        <v>440</v>
      </c>
      <c r="F39" s="36" t="s">
        <v>403</v>
      </c>
      <c r="G39" s="36"/>
      <c r="H39" s="36"/>
    </row>
    <row r="40" spans="1:8" ht="82.5" customHeight="1" x14ac:dyDescent="0.25">
      <c r="A40" s="33" t="s">
        <v>139</v>
      </c>
      <c r="B40" s="38" t="s">
        <v>123</v>
      </c>
      <c r="C40" s="39"/>
      <c r="D40" s="39" t="s">
        <v>404</v>
      </c>
      <c r="E40" s="39" t="s">
        <v>404</v>
      </c>
      <c r="F40" s="36"/>
      <c r="G40" s="36"/>
      <c r="H40" s="36"/>
    </row>
    <row r="41" spans="1:8" ht="94.5" customHeight="1" x14ac:dyDescent="0.25">
      <c r="A41" s="33" t="s">
        <v>140</v>
      </c>
      <c r="B41" s="38" t="s">
        <v>124</v>
      </c>
      <c r="C41" s="35" t="s">
        <v>478</v>
      </c>
      <c r="D41" s="66" t="s">
        <v>441</v>
      </c>
      <c r="E41" s="66" t="s">
        <v>442</v>
      </c>
      <c r="F41" s="36"/>
      <c r="G41" s="36" t="s">
        <v>403</v>
      </c>
      <c r="H41" s="36"/>
    </row>
    <row r="42" spans="1:8" ht="44.25" customHeight="1" x14ac:dyDescent="0.25">
      <c r="A42" s="130"/>
      <c r="B42" s="131"/>
      <c r="C42" s="132"/>
      <c r="D42" s="139" t="str">
        <f>_xlfn.CONCAT("DOBRE PRAKTYKI dla ",B38)</f>
        <v xml:space="preserve">DOBRE PRAKTYKI dla Kryterium 4. Kompetencje, doświadczenie, kwalifikacje i liczebność kadry prowadzącej kształcenie oraz rozwój i doskonalenie kadry </v>
      </c>
      <c r="E42" s="139"/>
      <c r="F42" s="121"/>
      <c r="G42" s="122"/>
      <c r="H42" s="123"/>
    </row>
    <row r="43" spans="1:8" ht="59.25" customHeight="1" x14ac:dyDescent="0.25">
      <c r="A43" s="133"/>
      <c r="B43" s="134"/>
      <c r="C43" s="135"/>
      <c r="D43" s="140" t="s">
        <v>443</v>
      </c>
      <c r="E43" s="140"/>
      <c r="F43" s="124"/>
      <c r="G43" s="125"/>
      <c r="H43" s="126"/>
    </row>
    <row r="44" spans="1:8" ht="18.75" x14ac:dyDescent="0.25">
      <c r="A44" s="31"/>
      <c r="B44" s="139" t="s">
        <v>141</v>
      </c>
      <c r="C44" s="139"/>
      <c r="D44" s="139"/>
      <c r="E44" s="139"/>
      <c r="F44" s="127"/>
      <c r="G44" s="128"/>
      <c r="H44" s="129"/>
    </row>
    <row r="45" spans="1:8" ht="141" customHeight="1" x14ac:dyDescent="0.25">
      <c r="A45" s="33" t="s">
        <v>142</v>
      </c>
      <c r="B45" s="38" t="s">
        <v>125</v>
      </c>
      <c r="C45" s="35" t="s">
        <v>478</v>
      </c>
      <c r="D45" s="66" t="s">
        <v>444</v>
      </c>
      <c r="E45" s="66" t="s">
        <v>445</v>
      </c>
      <c r="F45" s="36"/>
      <c r="G45" s="36" t="s">
        <v>403</v>
      </c>
      <c r="H45" s="36"/>
    </row>
    <row r="46" spans="1:8" ht="83.25" customHeight="1" x14ac:dyDescent="0.25">
      <c r="A46" s="33" t="s">
        <v>143</v>
      </c>
      <c r="B46" s="38" t="s">
        <v>126</v>
      </c>
      <c r="C46" s="39"/>
      <c r="D46" s="39" t="s">
        <v>404</v>
      </c>
      <c r="E46" s="39" t="s">
        <v>404</v>
      </c>
      <c r="F46" s="36"/>
      <c r="G46" s="36"/>
      <c r="H46" s="36"/>
    </row>
    <row r="47" spans="1:8" ht="85.5" customHeight="1" x14ac:dyDescent="0.25">
      <c r="A47" s="33" t="s">
        <v>144</v>
      </c>
      <c r="B47" s="38" t="s">
        <v>127</v>
      </c>
      <c r="C47" s="35" t="s">
        <v>478</v>
      </c>
      <c r="D47" s="66" t="s">
        <v>447</v>
      </c>
      <c r="E47" s="66" t="s">
        <v>448</v>
      </c>
      <c r="F47" s="36" t="s">
        <v>403</v>
      </c>
      <c r="G47" s="36"/>
      <c r="H47" s="36"/>
    </row>
    <row r="48" spans="1:8" ht="85.5" customHeight="1" x14ac:dyDescent="0.25">
      <c r="A48" s="130"/>
      <c r="B48" s="131"/>
      <c r="C48" s="132"/>
      <c r="D48" s="139" t="str">
        <f>_xlfn.CONCAT("DOBRE PRAKTYKI dla ",B44)</f>
        <v xml:space="preserve">DOBRE PRAKTYKI dla Kryterium 5. Infrastruktura i zasoby edukacyjne wykorzystywane w realizacji programu studiów oraz ich doskonalenie </v>
      </c>
      <c r="E48" s="139"/>
      <c r="F48" s="121"/>
      <c r="G48" s="122"/>
      <c r="H48" s="123"/>
    </row>
    <row r="49" spans="1:8" ht="85.5" customHeight="1" x14ac:dyDescent="0.25">
      <c r="A49" s="133"/>
      <c r="B49" s="134"/>
      <c r="C49" s="135"/>
      <c r="D49" s="140" t="s">
        <v>446</v>
      </c>
      <c r="E49" s="140"/>
      <c r="F49" s="124"/>
      <c r="G49" s="125"/>
      <c r="H49" s="126"/>
    </row>
    <row r="50" spans="1:8" ht="18.75" x14ac:dyDescent="0.25">
      <c r="A50" s="31"/>
      <c r="B50" s="139" t="s">
        <v>145</v>
      </c>
      <c r="C50" s="139"/>
      <c r="D50" s="139"/>
      <c r="E50" s="139"/>
      <c r="F50" s="127"/>
      <c r="G50" s="128"/>
      <c r="H50" s="129"/>
    </row>
    <row r="51" spans="1:8" ht="45.75" customHeight="1" x14ac:dyDescent="0.25">
      <c r="A51" s="33" t="s">
        <v>146</v>
      </c>
      <c r="B51" s="38" t="s">
        <v>128</v>
      </c>
      <c r="C51" s="35" t="s">
        <v>478</v>
      </c>
      <c r="D51" s="66" t="s">
        <v>449</v>
      </c>
      <c r="E51" s="66" t="s">
        <v>450</v>
      </c>
      <c r="F51" s="36"/>
      <c r="G51" s="36" t="s">
        <v>403</v>
      </c>
      <c r="H51" s="36"/>
    </row>
    <row r="52" spans="1:8" ht="69.75" customHeight="1" x14ac:dyDescent="0.25">
      <c r="A52" s="33" t="s">
        <v>147</v>
      </c>
      <c r="B52" s="38" t="s">
        <v>129</v>
      </c>
      <c r="C52" s="35" t="s">
        <v>478</v>
      </c>
      <c r="D52" s="66" t="s">
        <v>451</v>
      </c>
      <c r="E52" s="66" t="s">
        <v>452</v>
      </c>
      <c r="F52" s="36"/>
      <c r="G52" s="36" t="s">
        <v>403</v>
      </c>
      <c r="H52" s="36"/>
    </row>
    <row r="53" spans="1:8" ht="69.75" customHeight="1" x14ac:dyDescent="0.25">
      <c r="A53" s="130"/>
      <c r="B53" s="131"/>
      <c r="C53" s="132"/>
      <c r="D53" s="127" t="str">
        <f>_xlfn.CONCAT("DOBRE PRAKTYKI dla ",B50)</f>
        <v xml:space="preserve">DOBRE PRAKTYKI dla Kryterium 6. Współpraca z otoczeniem społeczno-gospodarczym w konstruowaniu, realizacji i doskonaleniu programu studiów oraz jej wpływ na rozwój kierunku </v>
      </c>
      <c r="E53" s="129"/>
      <c r="F53" s="121"/>
      <c r="G53" s="122"/>
      <c r="H53" s="123"/>
    </row>
    <row r="54" spans="1:8" ht="69.75" customHeight="1" x14ac:dyDescent="0.25">
      <c r="A54" s="133"/>
      <c r="B54" s="134"/>
      <c r="C54" s="135"/>
      <c r="D54" s="160" t="s">
        <v>453</v>
      </c>
      <c r="E54" s="161"/>
      <c r="F54" s="124"/>
      <c r="G54" s="125"/>
      <c r="H54" s="126"/>
    </row>
    <row r="55" spans="1:8" ht="18.75" x14ac:dyDescent="0.25">
      <c r="A55" s="31"/>
      <c r="B55" s="139" t="s">
        <v>148</v>
      </c>
      <c r="C55" s="139"/>
      <c r="D55" s="139"/>
      <c r="E55" s="139"/>
      <c r="F55" s="127"/>
      <c r="G55" s="128"/>
      <c r="H55" s="129"/>
    </row>
    <row r="56" spans="1:8" ht="108.75" customHeight="1" x14ac:dyDescent="0.25">
      <c r="A56" s="33" t="s">
        <v>149</v>
      </c>
      <c r="B56" s="38" t="s">
        <v>130</v>
      </c>
      <c r="C56" s="35" t="s">
        <v>478</v>
      </c>
      <c r="D56" s="66" t="s">
        <v>454</v>
      </c>
      <c r="E56" s="66" t="s">
        <v>455</v>
      </c>
      <c r="F56" s="36" t="s">
        <v>403</v>
      </c>
      <c r="G56" s="36"/>
      <c r="H56" s="36"/>
    </row>
    <row r="57" spans="1:8" ht="55.5" customHeight="1" x14ac:dyDescent="0.25">
      <c r="A57" s="33" t="s">
        <v>150</v>
      </c>
      <c r="B57" s="38" t="s">
        <v>131</v>
      </c>
      <c r="C57" s="35" t="s">
        <v>478</v>
      </c>
      <c r="D57" s="66" t="s">
        <v>457</v>
      </c>
      <c r="E57" s="66" t="s">
        <v>458</v>
      </c>
      <c r="F57" s="36" t="s">
        <v>403</v>
      </c>
      <c r="G57" s="36"/>
      <c r="H57" s="36"/>
    </row>
    <row r="58" spans="1:8" ht="47.25" customHeight="1" x14ac:dyDescent="0.25">
      <c r="A58" s="130"/>
      <c r="B58" s="131"/>
      <c r="C58" s="132"/>
      <c r="D58" s="139" t="str">
        <f>_xlfn.CONCAT("DOBRE PRAKTYKI dla ",B55)</f>
        <v xml:space="preserve">DOBRE PRAKTYKI dla Kryterium 7. Warunki i sposoby podnoszenia stopnia umiędzynarodowienia procesu kształcenia na kierunku </v>
      </c>
      <c r="E58" s="139"/>
      <c r="F58" s="121"/>
      <c r="G58" s="122"/>
      <c r="H58" s="123"/>
    </row>
    <row r="59" spans="1:8" ht="47.25" customHeight="1" x14ac:dyDescent="0.25">
      <c r="A59" s="133"/>
      <c r="B59" s="134"/>
      <c r="C59" s="135"/>
      <c r="D59" s="140" t="s">
        <v>456</v>
      </c>
      <c r="E59" s="140"/>
      <c r="F59" s="124"/>
      <c r="G59" s="125"/>
      <c r="H59" s="126"/>
    </row>
    <row r="60" spans="1:8" ht="18.75" x14ac:dyDescent="0.25">
      <c r="A60" s="31"/>
      <c r="B60" s="139" t="s">
        <v>151</v>
      </c>
      <c r="C60" s="139"/>
      <c r="D60" s="139"/>
      <c r="E60" s="139"/>
      <c r="F60" s="127"/>
      <c r="G60" s="128"/>
      <c r="H60" s="129"/>
    </row>
    <row r="61" spans="1:8" ht="132.75" customHeight="1" x14ac:dyDescent="0.25">
      <c r="A61" s="33" t="s">
        <v>152</v>
      </c>
      <c r="B61" s="38" t="s">
        <v>132</v>
      </c>
      <c r="C61" s="35" t="s">
        <v>478</v>
      </c>
      <c r="D61" s="66" t="s">
        <v>459</v>
      </c>
      <c r="E61" s="66" t="s">
        <v>460</v>
      </c>
      <c r="F61" s="36" t="s">
        <v>403</v>
      </c>
      <c r="G61" s="36"/>
      <c r="H61" s="36"/>
    </row>
    <row r="62" spans="1:8" ht="63.75" customHeight="1" x14ac:dyDescent="0.25">
      <c r="A62" s="33" t="s">
        <v>153</v>
      </c>
      <c r="B62" s="38" t="s">
        <v>133</v>
      </c>
      <c r="C62" s="35" t="s">
        <v>478</v>
      </c>
      <c r="D62" s="66" t="s">
        <v>461</v>
      </c>
      <c r="E62" s="66" t="s">
        <v>462</v>
      </c>
      <c r="F62" s="36" t="s">
        <v>403</v>
      </c>
      <c r="G62" s="36"/>
      <c r="H62" s="36"/>
    </row>
    <row r="63" spans="1:8" ht="63.75" customHeight="1" x14ac:dyDescent="0.25">
      <c r="A63" s="130"/>
      <c r="B63" s="131"/>
      <c r="C63" s="132"/>
      <c r="D63" s="139" t="str">
        <f>_xlfn.CONCAT("DOBRE PRAKTYKI dla ",B60)</f>
        <v xml:space="preserve">DOBRE PRAKTYKI dla Kryterium 8. Wsparcie studentów w uczeniu się, rozwoju społecznym, naukowym lub zawodowym i wejściu na rynek pracy oraz rozwój i doskonalenie form wsparcia </v>
      </c>
      <c r="E63" s="139"/>
      <c r="F63" s="121"/>
      <c r="G63" s="122"/>
      <c r="H63" s="123"/>
    </row>
    <row r="64" spans="1:8" ht="63.75" customHeight="1" x14ac:dyDescent="0.25">
      <c r="A64" s="133"/>
      <c r="B64" s="134"/>
      <c r="C64" s="135"/>
      <c r="D64" s="136" t="s">
        <v>463</v>
      </c>
      <c r="E64" s="136"/>
      <c r="F64" s="124"/>
      <c r="G64" s="125"/>
      <c r="H64" s="126"/>
    </row>
    <row r="65" spans="1:8" ht="18.75" x14ac:dyDescent="0.25">
      <c r="A65" s="31"/>
      <c r="B65" s="139" t="s">
        <v>154</v>
      </c>
      <c r="C65" s="139"/>
      <c r="D65" s="139"/>
      <c r="E65" s="139"/>
      <c r="F65" s="127"/>
      <c r="G65" s="128"/>
      <c r="H65" s="129"/>
    </row>
    <row r="66" spans="1:8" ht="180" x14ac:dyDescent="0.25">
      <c r="A66" s="33" t="s">
        <v>155</v>
      </c>
      <c r="B66" s="38" t="s">
        <v>134</v>
      </c>
      <c r="C66" s="35" t="s">
        <v>478</v>
      </c>
      <c r="D66" s="66" t="s">
        <v>465</v>
      </c>
      <c r="E66" s="66" t="s">
        <v>466</v>
      </c>
      <c r="F66" s="36"/>
      <c r="G66" s="36" t="s">
        <v>403</v>
      </c>
      <c r="H66" s="36"/>
    </row>
    <row r="67" spans="1:8" ht="54.75" customHeight="1" x14ac:dyDescent="0.25">
      <c r="A67" s="33" t="s">
        <v>156</v>
      </c>
      <c r="B67" s="38" t="s">
        <v>135</v>
      </c>
      <c r="C67" s="35" t="s">
        <v>478</v>
      </c>
      <c r="D67" s="66" t="s">
        <v>467</v>
      </c>
      <c r="E67" s="66" t="s">
        <v>474</v>
      </c>
      <c r="F67" s="36" t="s">
        <v>403</v>
      </c>
      <c r="G67" s="36"/>
      <c r="H67" s="36"/>
    </row>
    <row r="68" spans="1:8" ht="54.75" customHeight="1" x14ac:dyDescent="0.25">
      <c r="A68" s="130"/>
      <c r="B68" s="131"/>
      <c r="C68" s="132"/>
      <c r="D68" s="139" t="str">
        <f>_xlfn.CONCAT("DOBRE PRAKTYKI dla ",B65)</f>
        <v xml:space="preserve">DOBRE PRAKTYKI dla Kryterium 9. Publiczny dostęp do informacji o programie studiów, warunkach jego realizacji i osiąganych rezultatach </v>
      </c>
      <c r="E68" s="139"/>
      <c r="F68" s="121"/>
      <c r="G68" s="122"/>
      <c r="H68" s="123"/>
    </row>
    <row r="69" spans="1:8" ht="54.75" customHeight="1" x14ac:dyDescent="0.25">
      <c r="A69" s="133"/>
      <c r="B69" s="134"/>
      <c r="C69" s="135"/>
      <c r="D69" s="140" t="s">
        <v>468</v>
      </c>
      <c r="E69" s="140"/>
      <c r="F69" s="124"/>
      <c r="G69" s="125"/>
      <c r="H69" s="126"/>
    </row>
    <row r="70" spans="1:8" ht="18.75" x14ac:dyDescent="0.25">
      <c r="A70" s="31"/>
      <c r="B70" s="139" t="s">
        <v>157</v>
      </c>
      <c r="C70" s="139"/>
      <c r="D70" s="139"/>
      <c r="E70" s="139"/>
      <c r="F70" s="157"/>
      <c r="G70" s="158"/>
      <c r="H70" s="159"/>
    </row>
    <row r="71" spans="1:8" ht="83.25" customHeight="1" x14ac:dyDescent="0.25">
      <c r="A71" s="33" t="s">
        <v>158</v>
      </c>
      <c r="B71" s="38" t="s">
        <v>136</v>
      </c>
      <c r="C71" s="35" t="s">
        <v>478</v>
      </c>
      <c r="D71" s="66" t="s">
        <v>469</v>
      </c>
      <c r="E71" s="66" t="s">
        <v>471</v>
      </c>
      <c r="F71" s="36" t="s">
        <v>403</v>
      </c>
      <c r="G71" s="36"/>
      <c r="H71" s="36"/>
    </row>
    <row r="72" spans="1:8" ht="48.75" customHeight="1" x14ac:dyDescent="0.25">
      <c r="A72" s="33" t="s">
        <v>159</v>
      </c>
      <c r="B72" s="38" t="s">
        <v>137</v>
      </c>
      <c r="C72" s="35" t="s">
        <v>478</v>
      </c>
      <c r="D72" s="66" t="s">
        <v>470</v>
      </c>
      <c r="E72" s="66" t="s">
        <v>472</v>
      </c>
      <c r="F72" s="36"/>
      <c r="G72" s="36" t="s">
        <v>403</v>
      </c>
      <c r="H72" s="36"/>
    </row>
    <row r="73" spans="1:8" ht="18.75" x14ac:dyDescent="0.25">
      <c r="A73" s="130"/>
      <c r="B73" s="131"/>
      <c r="C73" s="132"/>
      <c r="D73" s="139" t="str">
        <f>_xlfn.CONCAT("DOBRE PRAKTYKI dla ",B70)</f>
        <v>DOBRE PRAKTYKI dla Kryterium 10. Polityka jakości, projektowanie, zatwierdzanie, monitorowanie, przegląd i doskonalenie programu studiów.</v>
      </c>
      <c r="E73" s="139"/>
      <c r="F73" s="121"/>
      <c r="G73" s="122"/>
      <c r="H73" s="123"/>
    </row>
    <row r="74" spans="1:8" ht="45.75" customHeight="1" x14ac:dyDescent="0.25">
      <c r="A74" s="133"/>
      <c r="B74" s="134"/>
      <c r="C74" s="135"/>
      <c r="D74" s="140" t="s">
        <v>473</v>
      </c>
      <c r="E74" s="140"/>
      <c r="F74" s="124"/>
      <c r="G74" s="125"/>
      <c r="H74" s="126"/>
    </row>
    <row r="75" spans="1:8" x14ac:dyDescent="0.25">
      <c r="A75" s="40"/>
      <c r="B75" s="41"/>
      <c r="C75" s="42"/>
      <c r="D75" s="42"/>
      <c r="E75" s="42"/>
      <c r="F75" s="146"/>
      <c r="G75" s="146"/>
      <c r="H75" s="146"/>
    </row>
    <row r="76" spans="1:8" x14ac:dyDescent="0.25">
      <c r="F76" s="149"/>
      <c r="G76" s="149"/>
      <c r="H76" s="149"/>
    </row>
    <row r="77" spans="1:8" x14ac:dyDescent="0.25">
      <c r="B77" s="154" t="s">
        <v>160</v>
      </c>
      <c r="C77" s="155"/>
      <c r="D77" s="155"/>
      <c r="E77" s="156"/>
      <c r="F77" s="11"/>
      <c r="G77" s="11"/>
      <c r="H77" s="11"/>
    </row>
    <row r="78" spans="1:8" ht="30" customHeight="1" x14ac:dyDescent="0.25">
      <c r="B78" s="153" t="s">
        <v>161</v>
      </c>
      <c r="C78" s="153"/>
      <c r="D78" s="153"/>
      <c r="E78" s="153"/>
      <c r="F78" s="149"/>
      <c r="G78" s="149"/>
      <c r="H78" s="149"/>
    </row>
    <row r="79" spans="1:8" x14ac:dyDescent="0.25">
      <c r="A79" s="150"/>
      <c r="B79" s="140" t="s">
        <v>464</v>
      </c>
      <c r="C79" s="140"/>
      <c r="D79" s="140"/>
      <c r="E79" s="140"/>
      <c r="F79" s="149"/>
      <c r="G79" s="149"/>
      <c r="H79" s="149"/>
    </row>
    <row r="80" spans="1:8" x14ac:dyDescent="0.25">
      <c r="A80" s="150"/>
      <c r="B80" s="140"/>
      <c r="C80" s="140"/>
      <c r="D80" s="140"/>
      <c r="E80" s="140"/>
      <c r="F80" s="149"/>
      <c r="G80" s="149"/>
      <c r="H80" s="149"/>
    </row>
    <row r="81" spans="1:8" x14ac:dyDescent="0.25">
      <c r="A81" s="150"/>
      <c r="B81" s="140"/>
      <c r="C81" s="140"/>
      <c r="D81" s="140"/>
      <c r="E81" s="140"/>
      <c r="F81" s="149"/>
      <c r="G81" s="149"/>
      <c r="H81" s="149"/>
    </row>
    <row r="82" spans="1:8" x14ac:dyDescent="0.25">
      <c r="A82" s="150"/>
      <c r="B82" s="140"/>
      <c r="C82" s="140"/>
      <c r="D82" s="140"/>
      <c r="E82" s="140"/>
      <c r="F82" s="149"/>
      <c r="G82" s="149"/>
      <c r="H82" s="149"/>
    </row>
    <row r="83" spans="1:8" x14ac:dyDescent="0.25">
      <c r="A83" s="150"/>
      <c r="B83" s="140"/>
      <c r="C83" s="140"/>
      <c r="D83" s="140"/>
      <c r="E83" s="140"/>
      <c r="F83" s="149"/>
      <c r="G83" s="149"/>
      <c r="H83" s="149"/>
    </row>
    <row r="84" spans="1:8" x14ac:dyDescent="0.25">
      <c r="A84" s="151"/>
      <c r="B84" s="153" t="s">
        <v>162</v>
      </c>
      <c r="C84" s="153"/>
      <c r="D84" s="153"/>
      <c r="E84" s="153"/>
      <c r="F84" s="149"/>
      <c r="G84" s="149"/>
      <c r="H84" s="149"/>
    </row>
    <row r="85" spans="1:8" x14ac:dyDescent="0.25">
      <c r="A85" s="151"/>
      <c r="B85" s="140"/>
      <c r="C85" s="140"/>
      <c r="D85" s="140"/>
      <c r="E85" s="140"/>
      <c r="F85" s="149"/>
      <c r="G85" s="149"/>
      <c r="H85" s="149"/>
    </row>
    <row r="86" spans="1:8" x14ac:dyDescent="0.25">
      <c r="A86" s="151"/>
      <c r="B86" s="140"/>
      <c r="C86" s="140"/>
      <c r="D86" s="140"/>
      <c r="E86" s="140"/>
      <c r="F86" s="149"/>
      <c r="G86" s="149"/>
      <c r="H86" s="149"/>
    </row>
    <row r="87" spans="1:8" x14ac:dyDescent="0.25">
      <c r="A87" s="151"/>
      <c r="B87" s="140"/>
      <c r="C87" s="140"/>
      <c r="D87" s="140"/>
      <c r="E87" s="140"/>
      <c r="F87" s="149"/>
      <c r="G87" s="149"/>
      <c r="H87" s="149"/>
    </row>
    <row r="88" spans="1:8" x14ac:dyDescent="0.25">
      <c r="A88" s="151"/>
      <c r="B88" s="140"/>
      <c r="C88" s="140"/>
      <c r="D88" s="140"/>
      <c r="E88" s="140"/>
      <c r="F88" s="149"/>
      <c r="G88" s="149"/>
      <c r="H88" s="149"/>
    </row>
    <row r="89" spans="1:8" x14ac:dyDescent="0.25">
      <c r="A89" s="152"/>
      <c r="B89" s="140"/>
      <c r="C89" s="140"/>
      <c r="D89" s="140"/>
      <c r="E89" s="140"/>
      <c r="F89" s="149"/>
      <c r="G89" s="149"/>
      <c r="H89" s="149"/>
    </row>
  </sheetData>
  <mergeCells count="80">
    <mergeCell ref="B2:D4"/>
    <mergeCell ref="F79:H89"/>
    <mergeCell ref="A79:A89"/>
    <mergeCell ref="B84:E84"/>
    <mergeCell ref="B78:E78"/>
    <mergeCell ref="F75:H75"/>
    <mergeCell ref="F76:H76"/>
    <mergeCell ref="F78:H78"/>
    <mergeCell ref="B77:E77"/>
    <mergeCell ref="F70:H70"/>
    <mergeCell ref="B55:E55"/>
    <mergeCell ref="B60:E60"/>
    <mergeCell ref="B50:E50"/>
    <mergeCell ref="D37:E37"/>
    <mergeCell ref="D42:E42"/>
    <mergeCell ref="D43:E43"/>
    <mergeCell ref="A1:H1"/>
    <mergeCell ref="D63:E63"/>
    <mergeCell ref="D64:E64"/>
    <mergeCell ref="D68:E68"/>
    <mergeCell ref="D69:E69"/>
    <mergeCell ref="D36:E36"/>
    <mergeCell ref="D30:E30"/>
    <mergeCell ref="B31:E31"/>
    <mergeCell ref="F9:H9"/>
    <mergeCell ref="A10:A11"/>
    <mergeCell ref="B10:B11"/>
    <mergeCell ref="C10:C11"/>
    <mergeCell ref="E10:E11"/>
    <mergeCell ref="F10:H10"/>
    <mergeCell ref="D17:E17"/>
    <mergeCell ref="D18:E18"/>
    <mergeCell ref="B44:E44"/>
    <mergeCell ref="A36:C37"/>
    <mergeCell ref="A42:C43"/>
    <mergeCell ref="A48:C49"/>
    <mergeCell ref="D48:E48"/>
    <mergeCell ref="D49:E49"/>
    <mergeCell ref="D10:D11"/>
    <mergeCell ref="B12:E12"/>
    <mergeCell ref="B19:E19"/>
    <mergeCell ref="A6:C6"/>
    <mergeCell ref="D6:H6"/>
    <mergeCell ref="A17:C18"/>
    <mergeCell ref="F17:H18"/>
    <mergeCell ref="B85:E89"/>
    <mergeCell ref="B65:E65"/>
    <mergeCell ref="B70:E70"/>
    <mergeCell ref="D74:E74"/>
    <mergeCell ref="D73:E73"/>
    <mergeCell ref="A68:C69"/>
    <mergeCell ref="A73:C74"/>
    <mergeCell ref="B79:E83"/>
    <mergeCell ref="A63:C64"/>
    <mergeCell ref="F38:H38"/>
    <mergeCell ref="F31:H31"/>
    <mergeCell ref="F19:H19"/>
    <mergeCell ref="F36:H37"/>
    <mergeCell ref="F42:H43"/>
    <mergeCell ref="D59:E59"/>
    <mergeCell ref="D53:E53"/>
    <mergeCell ref="D54:E54"/>
    <mergeCell ref="D58:E58"/>
    <mergeCell ref="A53:C54"/>
    <mergeCell ref="A58:C59"/>
    <mergeCell ref="D29:E29"/>
    <mergeCell ref="A29:C30"/>
    <mergeCell ref="F29:H30"/>
    <mergeCell ref="B38:E38"/>
    <mergeCell ref="F73:H74"/>
    <mergeCell ref="F65:H65"/>
    <mergeCell ref="F60:H60"/>
    <mergeCell ref="F50:H50"/>
    <mergeCell ref="F44:H44"/>
    <mergeCell ref="F48:H49"/>
    <mergeCell ref="F53:H54"/>
    <mergeCell ref="F58:H59"/>
    <mergeCell ref="F63:H64"/>
    <mergeCell ref="F55:H55"/>
    <mergeCell ref="F68:H69"/>
  </mergeCells>
  <phoneticPr fontId="8" type="noConversion"/>
  <conditionalFormatting sqref="D18:E18">
    <cfRule type="expression" dxfId="49" priority="11">
      <formula>ISTEXT(D18)</formula>
    </cfRule>
  </conditionalFormatting>
  <conditionalFormatting sqref="D30:E30">
    <cfRule type="expression" dxfId="48" priority="10">
      <formula>ISTEXT(D30)</formula>
    </cfRule>
  </conditionalFormatting>
  <conditionalFormatting sqref="D37:E37">
    <cfRule type="expression" dxfId="47" priority="9">
      <formula>ISTEXT(D37)</formula>
    </cfRule>
  </conditionalFormatting>
  <conditionalFormatting sqref="D49:E49">
    <cfRule type="expression" dxfId="46" priority="7">
      <formula>ISTEXT(D49)</formula>
    </cfRule>
  </conditionalFormatting>
  <conditionalFormatting sqref="D54:E54">
    <cfRule type="expression" dxfId="45" priority="6">
      <formula>ISTEXT(D54)</formula>
    </cfRule>
  </conditionalFormatting>
  <conditionalFormatting sqref="D59:E59">
    <cfRule type="expression" dxfId="44" priority="5">
      <formula>ISTEXT(D59)</formula>
    </cfRule>
  </conditionalFormatting>
  <conditionalFormatting sqref="D64:E64">
    <cfRule type="expression" dxfId="43" priority="4">
      <formula>ISTEXT(D64)</formula>
    </cfRule>
  </conditionalFormatting>
  <conditionalFormatting sqref="D69:E69">
    <cfRule type="expression" dxfId="42" priority="3">
      <formula>ISTEXT(D69)</formula>
    </cfRule>
  </conditionalFormatting>
  <conditionalFormatting sqref="D74:E74">
    <cfRule type="expression" dxfId="41" priority="2">
      <formula>ISTEXT(D74)</formula>
    </cfRule>
  </conditionalFormatting>
  <conditionalFormatting sqref="D43:E43">
    <cfRule type="expression" dxfId="40" priority="1">
      <formula>ISTEXT(D43)</formula>
    </cfRule>
  </conditionalFormatting>
  <dataValidations count="1">
    <dataValidation allowBlank="1" showErrorMessage="1" promptTitle="Wydział" prompt="Proszę wybrać Wydział z listy rozwijanej" sqref="A6" xr:uid="{DA6E8735-CAF2-404E-9FC7-370874D2739F}"/>
  </dataValidations>
  <pageMargins left="6.9791666666666665E-3" right="0.7" top="0.75" bottom="0.75" header="0.3" footer="0.3"/>
  <pageSetup paperSize="9" scale="39" fitToHeight="0" orientation="portrait" r:id="rId1"/>
  <headerFooter scaleWithDoc="0"/>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promptTitle="Wydział" prompt="Proszę wybrać Wydział z listy rozwijanej" xr:uid="{396FF0B1-0025-465A-A80E-CC30C45AA9BD}">
          <x14:formula1>
            <xm:f>WYDZIAŁY!$A$2:$A$15</xm:f>
          </x14:formula1>
          <xm:sqref>E5:H5</xm:sqref>
        </x14:dataValidation>
        <x14:dataValidation type="list" allowBlank="1" showInputMessage="1" showErrorMessage="1" prompt="Proszę wybrać kierunek z listy rozwijanej" xr:uid="{4004182E-6058-41A1-ADD1-CDF996B5FF51}">
          <x14:formula1>
            <xm:f>OFFSET(WYDZIAŁY!$E$1,MATCH($A$6,WYDZIAŁY!$D$2:$D$45,0),0,COUNTIF(WYDZIAŁY!$D$2:$D$45,$A$6),1)</xm:f>
          </x14:formula1>
          <xm:sqref>D6:H6</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907444-9EC7-49FC-8CE7-3CE886472703}">
  <sheetPr>
    <pageSetUpPr fitToPage="1"/>
  </sheetPr>
  <dimension ref="A1:H89"/>
  <sheetViews>
    <sheetView showGridLines="0" view="pageBreakPreview" zoomScale="70" zoomScaleNormal="100" zoomScaleSheetLayoutView="70" workbookViewId="0">
      <pane xSplit="1" ySplit="11" topLeftCell="B12" activePane="bottomRight" state="frozen"/>
      <selection activeCell="A6" sqref="A6:C6"/>
      <selection pane="topRight" activeCell="A6" sqref="A6:C6"/>
      <selection pane="bottomLeft" activeCell="A6" sqref="A6:C6"/>
      <selection pane="bottomRight" activeCell="E13" sqref="E13"/>
    </sheetView>
  </sheetViews>
  <sheetFormatPr defaultColWidth="6.42578125" defaultRowHeight="15" x14ac:dyDescent="0.25"/>
  <cols>
    <col min="1" max="1" width="6.28515625" style="11" customWidth="1"/>
    <col min="2" max="2" width="77.7109375" style="10" customWidth="1"/>
    <col min="3" max="3" width="22.85546875" customWidth="1"/>
    <col min="4" max="4" width="62.5703125" customWidth="1"/>
    <col min="5" max="5" width="48.85546875" customWidth="1"/>
    <col min="6" max="6" width="6" style="1" customWidth="1"/>
    <col min="7" max="7" width="5.7109375" style="1" customWidth="1"/>
    <col min="8" max="8" width="6.28515625" style="1" customWidth="1"/>
  </cols>
  <sheetData>
    <row r="1" spans="1:8" x14ac:dyDescent="0.25">
      <c r="A1" s="145"/>
      <c r="B1" s="145"/>
      <c r="C1" s="145"/>
      <c r="D1" s="145"/>
      <c r="E1" s="145"/>
      <c r="F1" s="145"/>
      <c r="G1" s="145"/>
      <c r="H1" s="145"/>
    </row>
    <row r="2" spans="1:8" ht="15" customHeight="1" x14ac:dyDescent="0.25">
      <c r="B2" s="110" t="s">
        <v>369</v>
      </c>
      <c r="C2" s="110"/>
      <c r="D2" s="110"/>
    </row>
    <row r="3" spans="1:8" ht="37.5" customHeight="1" x14ac:dyDescent="0.25">
      <c r="B3" s="110"/>
      <c r="C3" s="110"/>
      <c r="D3" s="110"/>
      <c r="E3" s="29"/>
      <c r="F3" s="29"/>
      <c r="G3" s="29"/>
      <c r="H3" s="29"/>
    </row>
    <row r="4" spans="1:8" ht="37.5" customHeight="1" x14ac:dyDescent="0.25">
      <c r="B4" s="110"/>
      <c r="C4" s="110"/>
      <c r="D4" s="110"/>
      <c r="E4" s="26"/>
      <c r="F4" s="26"/>
      <c r="G4" s="26"/>
      <c r="H4" s="26"/>
    </row>
    <row r="5" spans="1:8" ht="12.75" customHeight="1" x14ac:dyDescent="0.35">
      <c r="C5" s="13"/>
      <c r="D5" s="13"/>
      <c r="E5" s="14"/>
      <c r="F5" s="20"/>
      <c r="G5" s="20"/>
      <c r="H5" s="20"/>
    </row>
    <row r="6" spans="1:8" ht="23.25" x14ac:dyDescent="0.35">
      <c r="A6" s="144" t="str">
        <f>Start!A12</f>
        <v>WYDZIAŁ EKONOMICZNY</v>
      </c>
      <c r="B6" s="144"/>
      <c r="C6" s="144"/>
      <c r="D6" s="144" t="s">
        <v>191</v>
      </c>
      <c r="E6" s="144"/>
      <c r="F6" s="144"/>
      <c r="G6" s="144"/>
      <c r="H6" s="144"/>
    </row>
    <row r="7" spans="1:8" ht="7.5" customHeight="1" x14ac:dyDescent="0.25">
      <c r="D7" s="28"/>
    </row>
    <row r="8" spans="1:8" ht="23.25" customHeight="1" x14ac:dyDescent="0.25"/>
    <row r="9" spans="1:8" x14ac:dyDescent="0.25">
      <c r="A9" s="16" t="s">
        <v>70</v>
      </c>
      <c r="B9" s="15" t="s">
        <v>71</v>
      </c>
      <c r="C9" s="12" t="s">
        <v>72</v>
      </c>
      <c r="D9" s="12" t="s">
        <v>73</v>
      </c>
      <c r="E9" s="12" t="s">
        <v>74</v>
      </c>
      <c r="F9" s="146" t="s">
        <v>75</v>
      </c>
      <c r="G9" s="146"/>
      <c r="H9" s="146"/>
    </row>
    <row r="10" spans="1:8" ht="122.25" customHeight="1" x14ac:dyDescent="0.25">
      <c r="A10" s="147" t="s">
        <v>0</v>
      </c>
      <c r="B10" s="141" t="s">
        <v>76</v>
      </c>
      <c r="C10" s="141" t="s">
        <v>77</v>
      </c>
      <c r="D10" s="141" t="s">
        <v>102</v>
      </c>
      <c r="E10" s="141" t="s">
        <v>78</v>
      </c>
      <c r="F10" s="141" t="s">
        <v>79</v>
      </c>
      <c r="G10" s="141"/>
      <c r="H10" s="141"/>
    </row>
    <row r="11" spans="1:8" ht="52.5" customHeight="1" x14ac:dyDescent="0.25">
      <c r="A11" s="147"/>
      <c r="B11" s="141"/>
      <c r="C11" s="141"/>
      <c r="D11" s="142"/>
      <c r="E11" s="141"/>
      <c r="F11" s="30" t="s">
        <v>103</v>
      </c>
      <c r="G11" s="30" t="s">
        <v>104</v>
      </c>
      <c r="H11" s="30" t="s">
        <v>105</v>
      </c>
    </row>
    <row r="12" spans="1:8" ht="18.75" x14ac:dyDescent="0.25">
      <c r="A12" s="31"/>
      <c r="B12" s="143" t="s">
        <v>80</v>
      </c>
      <c r="C12" s="143"/>
      <c r="D12" s="143"/>
      <c r="E12" s="143"/>
      <c r="F12" s="32">
        <v>3</v>
      </c>
      <c r="G12" s="32">
        <v>2</v>
      </c>
      <c r="H12" s="32">
        <v>1</v>
      </c>
    </row>
    <row r="13" spans="1:8" ht="99.2" customHeight="1" x14ac:dyDescent="0.25">
      <c r="A13" s="33" t="s">
        <v>106</v>
      </c>
      <c r="B13" s="34" t="s">
        <v>81</v>
      </c>
      <c r="C13" s="35"/>
      <c r="D13" s="38" t="s">
        <v>412</v>
      </c>
      <c r="E13" s="38" t="s">
        <v>411</v>
      </c>
      <c r="F13" s="36" t="s">
        <v>403</v>
      </c>
      <c r="G13" s="36"/>
      <c r="H13" s="36"/>
    </row>
    <row r="14" spans="1:8" ht="99.2" customHeight="1" x14ac:dyDescent="0.25">
      <c r="A14" s="33" t="s">
        <v>107</v>
      </c>
      <c r="B14" s="34" t="s">
        <v>82</v>
      </c>
      <c r="C14" s="35"/>
      <c r="D14" s="38" t="s">
        <v>407</v>
      </c>
      <c r="E14" s="38" t="s">
        <v>410</v>
      </c>
      <c r="F14" s="36" t="s">
        <v>403</v>
      </c>
      <c r="G14" s="36"/>
      <c r="H14" s="36"/>
    </row>
    <row r="15" spans="1:8" ht="99.2" customHeight="1" x14ac:dyDescent="0.25">
      <c r="A15" s="33" t="s">
        <v>83</v>
      </c>
      <c r="B15" s="34" t="s">
        <v>84</v>
      </c>
      <c r="C15" s="35"/>
      <c r="D15" s="35" t="s">
        <v>404</v>
      </c>
      <c r="E15" s="35" t="s">
        <v>404</v>
      </c>
      <c r="F15" s="36"/>
      <c r="G15" s="36"/>
      <c r="H15" s="36"/>
    </row>
    <row r="16" spans="1:8" ht="99.2" customHeight="1" x14ac:dyDescent="0.25">
      <c r="A16" s="33" t="s">
        <v>85</v>
      </c>
      <c r="B16" s="34" t="s">
        <v>86</v>
      </c>
      <c r="C16" s="35"/>
      <c r="D16" s="35" t="s">
        <v>404</v>
      </c>
      <c r="E16" s="35" t="s">
        <v>404</v>
      </c>
      <c r="F16" s="36"/>
      <c r="G16" s="36"/>
      <c r="H16" s="36"/>
    </row>
    <row r="17" spans="1:8" ht="36" customHeight="1" x14ac:dyDescent="0.25">
      <c r="A17" s="130"/>
      <c r="B17" s="131"/>
      <c r="C17" s="132"/>
      <c r="D17" s="148" t="str">
        <f>_xlfn.CONCAT("DOBRE PRAKTYKI dla ",B12)</f>
        <v xml:space="preserve">DOBRE PRAKTYKI dla Kryterium 1. Konstrukcja programu studiów: koncepcja, cele kształcenia i efekty uczenia się </v>
      </c>
      <c r="E17" s="148"/>
      <c r="F17" s="121"/>
      <c r="G17" s="122"/>
      <c r="H17" s="123"/>
    </row>
    <row r="18" spans="1:8" ht="48" customHeight="1" x14ac:dyDescent="0.25">
      <c r="A18" s="133"/>
      <c r="B18" s="134"/>
      <c r="C18" s="135"/>
      <c r="D18" s="136" t="s">
        <v>406</v>
      </c>
      <c r="E18" s="136"/>
      <c r="F18" s="124"/>
      <c r="G18" s="125"/>
      <c r="H18" s="126"/>
    </row>
    <row r="19" spans="1:8" ht="43.5" customHeight="1" x14ac:dyDescent="0.25">
      <c r="A19" s="31"/>
      <c r="B19" s="139" t="s">
        <v>87</v>
      </c>
      <c r="C19" s="139"/>
      <c r="D19" s="139"/>
      <c r="E19" s="139"/>
      <c r="F19" s="127"/>
      <c r="G19" s="128"/>
      <c r="H19" s="129"/>
    </row>
    <row r="20" spans="1:8" ht="99.2" customHeight="1" x14ac:dyDescent="0.25">
      <c r="A20" s="33" t="s">
        <v>108</v>
      </c>
      <c r="B20" s="37" t="s">
        <v>88</v>
      </c>
      <c r="C20" s="35"/>
      <c r="D20" s="38" t="s">
        <v>408</v>
      </c>
      <c r="E20" s="38" t="s">
        <v>418</v>
      </c>
      <c r="F20" s="36"/>
      <c r="G20" s="36" t="s">
        <v>403</v>
      </c>
      <c r="H20" s="36"/>
    </row>
    <row r="21" spans="1:8" ht="99.2" customHeight="1" x14ac:dyDescent="0.25">
      <c r="A21" s="33" t="s">
        <v>89</v>
      </c>
      <c r="B21" s="37" t="s">
        <v>90</v>
      </c>
      <c r="C21" s="35"/>
      <c r="D21" s="35" t="s">
        <v>404</v>
      </c>
      <c r="E21" s="35" t="s">
        <v>404</v>
      </c>
      <c r="F21" s="36"/>
      <c r="G21" s="36"/>
      <c r="H21" s="36"/>
    </row>
    <row r="22" spans="1:8" ht="99.2" customHeight="1" x14ac:dyDescent="0.25">
      <c r="A22" s="33" t="s">
        <v>109</v>
      </c>
      <c r="B22" s="37" t="s">
        <v>91</v>
      </c>
      <c r="C22" s="35"/>
      <c r="D22" s="38" t="s">
        <v>419</v>
      </c>
      <c r="E22" s="38" t="s">
        <v>420</v>
      </c>
      <c r="F22" s="36"/>
      <c r="G22" s="36" t="s">
        <v>403</v>
      </c>
      <c r="H22" s="36"/>
    </row>
    <row r="23" spans="1:8" ht="111" customHeight="1" x14ac:dyDescent="0.25">
      <c r="A23" s="33" t="s">
        <v>92</v>
      </c>
      <c r="B23" s="37" t="s">
        <v>93</v>
      </c>
      <c r="C23" s="35"/>
      <c r="D23" s="35" t="s">
        <v>404</v>
      </c>
      <c r="E23" s="35" t="s">
        <v>404</v>
      </c>
      <c r="F23" s="36"/>
      <c r="G23" s="36"/>
      <c r="H23" s="36"/>
    </row>
    <row r="24" spans="1:8" ht="99.2" customHeight="1" x14ac:dyDescent="0.25">
      <c r="A24" s="33" t="s">
        <v>110</v>
      </c>
      <c r="B24" s="37" t="s">
        <v>94</v>
      </c>
      <c r="C24" s="35"/>
      <c r="D24" s="38" t="s">
        <v>421</v>
      </c>
      <c r="E24" s="38" t="s">
        <v>423</v>
      </c>
      <c r="F24" s="36" t="s">
        <v>403</v>
      </c>
      <c r="G24" s="36"/>
      <c r="H24" s="36"/>
    </row>
    <row r="25" spans="1:8" ht="99.2" customHeight="1" x14ac:dyDescent="0.25">
      <c r="A25" s="33" t="s">
        <v>111</v>
      </c>
      <c r="B25" s="37" t="s">
        <v>95</v>
      </c>
      <c r="C25" s="35"/>
      <c r="D25" s="38" t="s">
        <v>428</v>
      </c>
      <c r="E25" s="38" t="s">
        <v>425</v>
      </c>
      <c r="F25" s="36" t="s">
        <v>403</v>
      </c>
      <c r="G25" s="36"/>
      <c r="H25" s="36"/>
    </row>
    <row r="26" spans="1:8" ht="99.2" customHeight="1" x14ac:dyDescent="0.25">
      <c r="A26" s="33" t="s">
        <v>96</v>
      </c>
      <c r="B26" s="37" t="s">
        <v>97</v>
      </c>
      <c r="C26" s="35"/>
      <c r="D26" s="35" t="s">
        <v>404</v>
      </c>
      <c r="E26" s="35" t="s">
        <v>404</v>
      </c>
      <c r="F26" s="36"/>
      <c r="G26" s="36"/>
      <c r="H26" s="36"/>
    </row>
    <row r="27" spans="1:8" ht="99.2" customHeight="1" x14ac:dyDescent="0.25">
      <c r="A27" s="33" t="s">
        <v>112</v>
      </c>
      <c r="B27" s="38" t="s">
        <v>98</v>
      </c>
      <c r="C27" s="35"/>
      <c r="D27" s="38" t="s">
        <v>426</v>
      </c>
      <c r="E27" s="38" t="s">
        <v>427</v>
      </c>
      <c r="F27" s="36"/>
      <c r="G27" s="36" t="s">
        <v>403</v>
      </c>
      <c r="H27" s="36"/>
    </row>
    <row r="28" spans="1:8" ht="99.2" customHeight="1" x14ac:dyDescent="0.25">
      <c r="A28" s="33" t="s">
        <v>99</v>
      </c>
      <c r="B28" s="38" t="s">
        <v>100</v>
      </c>
      <c r="C28" s="35"/>
      <c r="D28" s="35" t="s">
        <v>404</v>
      </c>
      <c r="E28" s="35" t="s">
        <v>404</v>
      </c>
      <c r="F28" s="36"/>
      <c r="G28" s="36"/>
      <c r="H28" s="36"/>
    </row>
    <row r="29" spans="1:8" ht="70.5" customHeight="1" x14ac:dyDescent="0.25">
      <c r="A29" s="130"/>
      <c r="B29" s="131"/>
      <c r="C29" s="132"/>
      <c r="D29" s="139" t="str">
        <f>_xlfn.CONCAT("DOBRE PRAKTYKI dla ",B19)</f>
        <v>DOBRE PRAKTYKI dla Kryterium 2. Realizacja programu studiów: treści programowe, harmonogram realizacji programu studiów oraz formy i organizacja zajęć, metody kształcenia, praktyki zawodowe, organizacja procesu nauczania i uczenia się</v>
      </c>
      <c r="E29" s="139"/>
      <c r="F29" s="121"/>
      <c r="G29" s="122"/>
      <c r="H29" s="123"/>
    </row>
    <row r="30" spans="1:8" ht="99.2" customHeight="1" x14ac:dyDescent="0.25">
      <c r="A30" s="133"/>
      <c r="B30" s="134"/>
      <c r="C30" s="135"/>
      <c r="D30" s="136" t="s">
        <v>422</v>
      </c>
      <c r="E30" s="136"/>
      <c r="F30" s="124"/>
      <c r="G30" s="125"/>
      <c r="H30" s="126"/>
    </row>
    <row r="31" spans="1:8" ht="18.75" customHeight="1" x14ac:dyDescent="0.25">
      <c r="A31" s="31"/>
      <c r="B31" s="139" t="s">
        <v>101</v>
      </c>
      <c r="C31" s="139"/>
      <c r="D31" s="139"/>
      <c r="E31" s="139"/>
      <c r="F31" s="127"/>
      <c r="G31" s="128"/>
      <c r="H31" s="129"/>
    </row>
    <row r="32" spans="1:8" ht="108.75" customHeight="1" x14ac:dyDescent="0.25">
      <c r="A32" s="33" t="s">
        <v>117</v>
      </c>
      <c r="B32" s="38" t="s">
        <v>113</v>
      </c>
      <c r="C32" s="39"/>
      <c r="D32" s="38" t="s">
        <v>432</v>
      </c>
      <c r="E32" s="38" t="s">
        <v>433</v>
      </c>
      <c r="F32" s="36" t="s">
        <v>403</v>
      </c>
      <c r="G32" s="36"/>
      <c r="H32" s="36"/>
    </row>
    <row r="33" spans="1:8" ht="141.75" customHeight="1" x14ac:dyDescent="0.25">
      <c r="A33" s="33" t="s">
        <v>118</v>
      </c>
      <c r="B33" s="38" t="s">
        <v>114</v>
      </c>
      <c r="C33" s="39"/>
      <c r="D33" s="66" t="s">
        <v>434</v>
      </c>
      <c r="E33" s="66" t="s">
        <v>435</v>
      </c>
      <c r="F33" s="36" t="s">
        <v>403</v>
      </c>
      <c r="G33" s="36"/>
      <c r="H33" s="36"/>
    </row>
    <row r="34" spans="1:8" ht="79.5" customHeight="1" x14ac:dyDescent="0.25">
      <c r="A34" s="33" t="s">
        <v>120</v>
      </c>
      <c r="B34" s="38" t="s">
        <v>115</v>
      </c>
      <c r="C34" s="39"/>
      <c r="D34" s="39" t="s">
        <v>404</v>
      </c>
      <c r="E34" s="39" t="s">
        <v>404</v>
      </c>
      <c r="F34" s="36"/>
      <c r="G34" s="36"/>
      <c r="H34" s="36"/>
    </row>
    <row r="35" spans="1:8" ht="195" x14ac:dyDescent="0.25">
      <c r="A35" s="33" t="s">
        <v>119</v>
      </c>
      <c r="B35" s="38" t="s">
        <v>116</v>
      </c>
      <c r="C35" s="39"/>
      <c r="D35" s="66" t="s">
        <v>436</v>
      </c>
      <c r="E35" s="66" t="s">
        <v>437</v>
      </c>
      <c r="F35" s="36"/>
      <c r="G35" s="36" t="s">
        <v>403</v>
      </c>
      <c r="H35" s="36"/>
    </row>
    <row r="36" spans="1:8" ht="44.25" customHeight="1" x14ac:dyDescent="0.25">
      <c r="A36" s="130"/>
      <c r="B36" s="131"/>
      <c r="C36" s="132"/>
      <c r="D36" s="139" t="str">
        <f>_xlfn.CONCAT("DOBRE PRAKTYKI dla ",B31)</f>
        <v xml:space="preserve">DOBRE PRAKTYKI dla Kryterium 3. Przyjęcie na studia, weryfikacja osiągnięcia przez studentów efektów uczenia się, zaliczanie poszczególnych semestrów i lat oraz dyplomowanie </v>
      </c>
      <c r="E36" s="139"/>
      <c r="F36" s="121"/>
      <c r="G36" s="122"/>
      <c r="H36" s="123"/>
    </row>
    <row r="37" spans="1:8" ht="31.5" customHeight="1" x14ac:dyDescent="0.25">
      <c r="A37" s="133"/>
      <c r="B37" s="134"/>
      <c r="C37" s="135"/>
      <c r="D37" s="136" t="s">
        <v>438</v>
      </c>
      <c r="E37" s="136"/>
      <c r="F37" s="124"/>
      <c r="G37" s="125"/>
      <c r="H37" s="126"/>
    </row>
    <row r="38" spans="1:8" ht="18.75" x14ac:dyDescent="0.25">
      <c r="A38" s="31"/>
      <c r="B38" s="139" t="s">
        <v>121</v>
      </c>
      <c r="C38" s="139"/>
      <c r="D38" s="139"/>
      <c r="E38" s="139"/>
      <c r="F38" s="127"/>
      <c r="G38" s="128"/>
      <c r="H38" s="129"/>
    </row>
    <row r="39" spans="1:8" ht="63" customHeight="1" x14ac:dyDescent="0.25">
      <c r="A39" s="33" t="s">
        <v>138</v>
      </c>
      <c r="B39" s="38" t="s">
        <v>122</v>
      </c>
      <c r="C39" s="39"/>
      <c r="D39" s="66" t="s">
        <v>439</v>
      </c>
      <c r="E39" s="66" t="s">
        <v>440</v>
      </c>
      <c r="F39" s="36" t="s">
        <v>403</v>
      </c>
      <c r="G39" s="36"/>
      <c r="H39" s="36"/>
    </row>
    <row r="40" spans="1:8" ht="82.5" customHeight="1" x14ac:dyDescent="0.25">
      <c r="A40" s="33" t="s">
        <v>139</v>
      </c>
      <c r="B40" s="38" t="s">
        <v>123</v>
      </c>
      <c r="C40" s="39"/>
      <c r="D40" s="39" t="s">
        <v>404</v>
      </c>
      <c r="E40" s="39" t="s">
        <v>404</v>
      </c>
      <c r="F40" s="36"/>
      <c r="G40" s="36"/>
      <c r="H40" s="36"/>
    </row>
    <row r="41" spans="1:8" ht="94.5" customHeight="1" x14ac:dyDescent="0.25">
      <c r="A41" s="33" t="s">
        <v>140</v>
      </c>
      <c r="B41" s="38" t="s">
        <v>124</v>
      </c>
      <c r="C41" s="39"/>
      <c r="D41" s="66" t="s">
        <v>441</v>
      </c>
      <c r="E41" s="66" t="s">
        <v>442</v>
      </c>
      <c r="F41" s="36"/>
      <c r="G41" s="36" t="s">
        <v>403</v>
      </c>
      <c r="H41" s="36"/>
    </row>
    <row r="42" spans="1:8" ht="44.25" customHeight="1" x14ac:dyDescent="0.25">
      <c r="A42" s="130"/>
      <c r="B42" s="131"/>
      <c r="C42" s="132"/>
      <c r="D42" s="139" t="str">
        <f>_xlfn.CONCAT("DOBRE PRAKTYKI dla ",B38)</f>
        <v xml:space="preserve">DOBRE PRAKTYKI dla Kryterium 4. Kompetencje, doświadczenie, kwalifikacje i liczebność kadry prowadzącej kształcenie oraz rozwój i doskonalenie kadry </v>
      </c>
      <c r="E42" s="139"/>
      <c r="F42" s="121"/>
      <c r="G42" s="122"/>
      <c r="H42" s="123"/>
    </row>
    <row r="43" spans="1:8" ht="59.25" customHeight="1" x14ac:dyDescent="0.25">
      <c r="A43" s="133"/>
      <c r="B43" s="134"/>
      <c r="C43" s="135"/>
      <c r="D43" s="136" t="s">
        <v>443</v>
      </c>
      <c r="E43" s="136"/>
      <c r="F43" s="124"/>
      <c r="G43" s="125"/>
      <c r="H43" s="126"/>
    </row>
    <row r="44" spans="1:8" ht="18.75" x14ac:dyDescent="0.25">
      <c r="A44" s="31"/>
      <c r="B44" s="139" t="s">
        <v>141</v>
      </c>
      <c r="C44" s="139"/>
      <c r="D44" s="139"/>
      <c r="E44" s="139"/>
      <c r="F44" s="127"/>
      <c r="G44" s="128"/>
      <c r="H44" s="129"/>
    </row>
    <row r="45" spans="1:8" ht="141" customHeight="1" x14ac:dyDescent="0.25">
      <c r="A45" s="33" t="s">
        <v>142</v>
      </c>
      <c r="B45" s="38" t="s">
        <v>125</v>
      </c>
      <c r="C45" s="39"/>
      <c r="D45" s="66" t="s">
        <v>444</v>
      </c>
      <c r="E45" s="66" t="s">
        <v>445</v>
      </c>
      <c r="F45" s="36"/>
      <c r="G45" s="36" t="s">
        <v>403</v>
      </c>
      <c r="H45" s="36"/>
    </row>
    <row r="46" spans="1:8" ht="83.25" customHeight="1" x14ac:dyDescent="0.25">
      <c r="A46" s="33" t="s">
        <v>143</v>
      </c>
      <c r="B46" s="38" t="s">
        <v>126</v>
      </c>
      <c r="C46" s="39"/>
      <c r="D46" s="39" t="s">
        <v>404</v>
      </c>
      <c r="E46" s="39" t="s">
        <v>404</v>
      </c>
      <c r="F46" s="36"/>
      <c r="G46" s="36"/>
      <c r="H46" s="36"/>
    </row>
    <row r="47" spans="1:8" ht="85.5" customHeight="1" x14ac:dyDescent="0.25">
      <c r="A47" s="33" t="s">
        <v>144</v>
      </c>
      <c r="B47" s="38" t="s">
        <v>127</v>
      </c>
      <c r="C47" s="39"/>
      <c r="D47" s="66" t="s">
        <v>447</v>
      </c>
      <c r="E47" s="66" t="s">
        <v>448</v>
      </c>
      <c r="F47" s="36" t="s">
        <v>403</v>
      </c>
      <c r="G47" s="36"/>
      <c r="H47" s="36"/>
    </row>
    <row r="48" spans="1:8" ht="85.5" customHeight="1" x14ac:dyDescent="0.25">
      <c r="A48" s="130"/>
      <c r="B48" s="131"/>
      <c r="C48" s="132"/>
      <c r="D48" s="139" t="str">
        <f>_xlfn.CONCAT("DOBRE PRAKTYKI dla ",B44)</f>
        <v xml:space="preserve">DOBRE PRAKTYKI dla Kryterium 5. Infrastruktura i zasoby edukacyjne wykorzystywane w realizacji programu studiów oraz ich doskonalenie </v>
      </c>
      <c r="E48" s="139"/>
      <c r="F48" s="121"/>
      <c r="G48" s="122"/>
      <c r="H48" s="123"/>
    </row>
    <row r="49" spans="1:8" ht="85.5" customHeight="1" x14ac:dyDescent="0.25">
      <c r="A49" s="133"/>
      <c r="B49" s="134"/>
      <c r="C49" s="135"/>
      <c r="D49" s="136" t="s">
        <v>446</v>
      </c>
      <c r="E49" s="136"/>
      <c r="F49" s="124"/>
      <c r="G49" s="125"/>
      <c r="H49" s="126"/>
    </row>
    <row r="50" spans="1:8" ht="18.75" x14ac:dyDescent="0.25">
      <c r="A50" s="31"/>
      <c r="B50" s="139" t="s">
        <v>145</v>
      </c>
      <c r="C50" s="139"/>
      <c r="D50" s="139"/>
      <c r="E50" s="139"/>
      <c r="F50" s="127"/>
      <c r="G50" s="128"/>
      <c r="H50" s="129"/>
    </row>
    <row r="51" spans="1:8" ht="45.75" customHeight="1" x14ac:dyDescent="0.25">
      <c r="A51" s="33" t="s">
        <v>146</v>
      </c>
      <c r="B51" s="38" t="s">
        <v>128</v>
      </c>
      <c r="C51" s="39"/>
      <c r="D51" s="66" t="s">
        <v>449</v>
      </c>
      <c r="E51" s="66" t="s">
        <v>450</v>
      </c>
      <c r="F51" s="36"/>
      <c r="G51" s="36" t="s">
        <v>403</v>
      </c>
      <c r="H51" s="36"/>
    </row>
    <row r="52" spans="1:8" ht="69.75" customHeight="1" x14ac:dyDescent="0.25">
      <c r="A52" s="33" t="s">
        <v>147</v>
      </c>
      <c r="B52" s="38" t="s">
        <v>129</v>
      </c>
      <c r="C52" s="39"/>
      <c r="D52" s="66" t="s">
        <v>451</v>
      </c>
      <c r="E52" s="66" t="s">
        <v>452</v>
      </c>
      <c r="F52" s="36"/>
      <c r="G52" s="36" t="s">
        <v>403</v>
      </c>
      <c r="H52" s="36"/>
    </row>
    <row r="53" spans="1:8" ht="69.75" customHeight="1" x14ac:dyDescent="0.25">
      <c r="A53" s="130"/>
      <c r="B53" s="131"/>
      <c r="C53" s="132"/>
      <c r="D53" s="139" t="str">
        <f>_xlfn.CONCAT("DOBRE PRAKTYKI dla ",B50)</f>
        <v xml:space="preserve">DOBRE PRAKTYKI dla Kryterium 6. Współpraca z otoczeniem społeczno-gospodarczym w konstruowaniu, realizacji i doskonaleniu programu studiów oraz jej wpływ na rozwój kierunku </v>
      </c>
      <c r="E53" s="139"/>
      <c r="F53" s="121"/>
      <c r="G53" s="122"/>
      <c r="H53" s="123"/>
    </row>
    <row r="54" spans="1:8" ht="69.75" customHeight="1" x14ac:dyDescent="0.25">
      <c r="A54" s="133"/>
      <c r="B54" s="134"/>
      <c r="C54" s="135"/>
      <c r="D54" s="137" t="s">
        <v>453</v>
      </c>
      <c r="E54" s="138"/>
      <c r="F54" s="124"/>
      <c r="G54" s="125"/>
      <c r="H54" s="126"/>
    </row>
    <row r="55" spans="1:8" ht="18.75" x14ac:dyDescent="0.25">
      <c r="A55" s="31"/>
      <c r="B55" s="139" t="s">
        <v>148</v>
      </c>
      <c r="C55" s="139"/>
      <c r="D55" s="139"/>
      <c r="E55" s="139"/>
      <c r="F55" s="127"/>
      <c r="G55" s="128"/>
      <c r="H55" s="129"/>
    </row>
    <row r="56" spans="1:8" ht="108.75" customHeight="1" x14ac:dyDescent="0.25">
      <c r="A56" s="33" t="s">
        <v>149</v>
      </c>
      <c r="B56" s="38" t="s">
        <v>130</v>
      </c>
      <c r="C56" s="39"/>
      <c r="D56" s="66" t="s">
        <v>459</v>
      </c>
      <c r="E56" s="66" t="s">
        <v>460</v>
      </c>
      <c r="F56" s="36" t="s">
        <v>403</v>
      </c>
      <c r="G56" s="36"/>
      <c r="H56" s="36"/>
    </row>
    <row r="57" spans="1:8" ht="55.5" customHeight="1" x14ac:dyDescent="0.25">
      <c r="A57" s="33" t="s">
        <v>150</v>
      </c>
      <c r="B57" s="38" t="s">
        <v>131</v>
      </c>
      <c r="C57" s="39"/>
      <c r="D57" s="66" t="s">
        <v>461</v>
      </c>
      <c r="E57" s="66" t="s">
        <v>462</v>
      </c>
      <c r="F57" s="36" t="s">
        <v>403</v>
      </c>
      <c r="G57" s="36"/>
      <c r="H57" s="36"/>
    </row>
    <row r="58" spans="1:8" ht="47.25" customHeight="1" x14ac:dyDescent="0.25">
      <c r="A58" s="130"/>
      <c r="B58" s="131"/>
      <c r="C58" s="132"/>
      <c r="D58" s="139" t="str">
        <f>_xlfn.CONCAT("DOBRE PRAKTYKI dla ",B55)</f>
        <v xml:space="preserve">DOBRE PRAKTYKI dla Kryterium 7. Warunki i sposoby podnoszenia stopnia umiędzynarodowienia procesu kształcenia na kierunku </v>
      </c>
      <c r="E58" s="139"/>
      <c r="F58" s="121"/>
      <c r="G58" s="122"/>
      <c r="H58" s="123"/>
    </row>
    <row r="59" spans="1:8" ht="47.25" customHeight="1" x14ac:dyDescent="0.25">
      <c r="A59" s="133"/>
      <c r="B59" s="134"/>
      <c r="C59" s="135"/>
      <c r="D59" s="136" t="s">
        <v>463</v>
      </c>
      <c r="E59" s="136"/>
      <c r="F59" s="124"/>
      <c r="G59" s="125"/>
      <c r="H59" s="126"/>
    </row>
    <row r="60" spans="1:8" ht="18.75" x14ac:dyDescent="0.25">
      <c r="A60" s="31"/>
      <c r="B60" s="139" t="s">
        <v>151</v>
      </c>
      <c r="C60" s="139"/>
      <c r="D60" s="139"/>
      <c r="E60" s="139"/>
      <c r="F60" s="127"/>
      <c r="G60" s="128"/>
      <c r="H60" s="129"/>
    </row>
    <row r="61" spans="1:8" ht="132.75" customHeight="1" x14ac:dyDescent="0.25">
      <c r="A61" s="33" t="s">
        <v>152</v>
      </c>
      <c r="B61" s="38" t="s">
        <v>132</v>
      </c>
      <c r="C61" s="39"/>
      <c r="D61" s="66" t="s">
        <v>459</v>
      </c>
      <c r="E61" s="66" t="s">
        <v>460</v>
      </c>
      <c r="F61" s="36" t="s">
        <v>403</v>
      </c>
      <c r="G61" s="36"/>
      <c r="H61" s="36"/>
    </row>
    <row r="62" spans="1:8" ht="63.75" customHeight="1" x14ac:dyDescent="0.25">
      <c r="A62" s="33" t="s">
        <v>153</v>
      </c>
      <c r="B62" s="38" t="s">
        <v>133</v>
      </c>
      <c r="C62" s="39"/>
      <c r="D62" s="66" t="s">
        <v>461</v>
      </c>
      <c r="E62" s="66" t="s">
        <v>462</v>
      </c>
      <c r="F62" s="36" t="s">
        <v>403</v>
      </c>
      <c r="G62" s="36"/>
      <c r="H62" s="36"/>
    </row>
    <row r="63" spans="1:8" ht="63.75" customHeight="1" x14ac:dyDescent="0.25">
      <c r="A63" s="130"/>
      <c r="B63" s="131"/>
      <c r="C63" s="132"/>
      <c r="D63" s="139" t="str">
        <f>_xlfn.CONCAT("DOBRE PRAKTYKI dla ",B60)</f>
        <v xml:space="preserve">DOBRE PRAKTYKI dla Kryterium 8. Wsparcie studentów w uczeniu się, rozwoju społecznym, naukowym lub zawodowym i wejściu na rynek pracy oraz rozwój i doskonalenie form wsparcia </v>
      </c>
      <c r="E63" s="139"/>
      <c r="F63" s="121"/>
      <c r="G63" s="122"/>
      <c r="H63" s="123"/>
    </row>
    <row r="64" spans="1:8" ht="63.75" customHeight="1" x14ac:dyDescent="0.25">
      <c r="A64" s="133"/>
      <c r="B64" s="134"/>
      <c r="C64" s="135"/>
      <c r="D64" s="136" t="s">
        <v>463</v>
      </c>
      <c r="E64" s="136"/>
      <c r="F64" s="124"/>
      <c r="G64" s="125"/>
      <c r="H64" s="126"/>
    </row>
    <row r="65" spans="1:8" ht="18.75" x14ac:dyDescent="0.25">
      <c r="A65" s="31"/>
      <c r="B65" s="139" t="s">
        <v>154</v>
      </c>
      <c r="C65" s="139"/>
      <c r="D65" s="139"/>
      <c r="E65" s="139"/>
      <c r="F65" s="127"/>
      <c r="G65" s="128"/>
      <c r="H65" s="129"/>
    </row>
    <row r="66" spans="1:8" ht="180" x14ac:dyDescent="0.25">
      <c r="A66" s="33" t="s">
        <v>155</v>
      </c>
      <c r="B66" s="38" t="s">
        <v>134</v>
      </c>
      <c r="C66" s="39"/>
      <c r="D66" s="66" t="s">
        <v>465</v>
      </c>
      <c r="E66" s="66" t="s">
        <v>466</v>
      </c>
      <c r="F66" s="36"/>
      <c r="G66" s="36" t="s">
        <v>403</v>
      </c>
      <c r="H66" s="36"/>
    </row>
    <row r="67" spans="1:8" ht="54.75" customHeight="1" x14ac:dyDescent="0.25">
      <c r="A67" s="33" t="s">
        <v>156</v>
      </c>
      <c r="B67" s="38" t="s">
        <v>135</v>
      </c>
      <c r="C67" s="39"/>
      <c r="D67" s="66" t="s">
        <v>467</v>
      </c>
      <c r="E67" s="66" t="s">
        <v>474</v>
      </c>
      <c r="F67" s="36" t="s">
        <v>403</v>
      </c>
      <c r="G67" s="36"/>
      <c r="H67" s="36"/>
    </row>
    <row r="68" spans="1:8" ht="54.75" customHeight="1" x14ac:dyDescent="0.25">
      <c r="A68" s="130"/>
      <c r="B68" s="131"/>
      <c r="C68" s="132"/>
      <c r="D68" s="139" t="str">
        <f>_xlfn.CONCAT("DOBRE PRAKTYKI dla ",B65)</f>
        <v xml:space="preserve">DOBRE PRAKTYKI dla Kryterium 9. Publiczny dostęp do informacji o programie studiów, warunkach jego realizacji i osiąganych rezultatach </v>
      </c>
      <c r="E68" s="139"/>
      <c r="F68" s="121"/>
      <c r="G68" s="122"/>
      <c r="H68" s="123"/>
    </row>
    <row r="69" spans="1:8" ht="54.75" customHeight="1" x14ac:dyDescent="0.25">
      <c r="A69" s="133"/>
      <c r="B69" s="134"/>
      <c r="C69" s="135"/>
      <c r="D69" s="136" t="s">
        <v>468</v>
      </c>
      <c r="E69" s="136"/>
      <c r="F69" s="124"/>
      <c r="G69" s="125"/>
      <c r="H69" s="126"/>
    </row>
    <row r="70" spans="1:8" ht="18.75" x14ac:dyDescent="0.25">
      <c r="A70" s="31"/>
      <c r="B70" s="139" t="s">
        <v>157</v>
      </c>
      <c r="C70" s="139"/>
      <c r="D70" s="139"/>
      <c r="E70" s="139"/>
      <c r="F70" s="157"/>
      <c r="G70" s="158"/>
      <c r="H70" s="159"/>
    </row>
    <row r="71" spans="1:8" ht="83.25" customHeight="1" x14ac:dyDescent="0.25">
      <c r="A71" s="33" t="s">
        <v>158</v>
      </c>
      <c r="B71" s="38" t="s">
        <v>136</v>
      </c>
      <c r="C71" s="39"/>
      <c r="D71" s="66" t="s">
        <v>469</v>
      </c>
      <c r="E71" s="66" t="s">
        <v>471</v>
      </c>
      <c r="F71" s="36" t="s">
        <v>403</v>
      </c>
      <c r="G71" s="36"/>
      <c r="H71" s="36"/>
    </row>
    <row r="72" spans="1:8" ht="48.75" customHeight="1" x14ac:dyDescent="0.25">
      <c r="A72" s="33" t="s">
        <v>159</v>
      </c>
      <c r="B72" s="38" t="s">
        <v>137</v>
      </c>
      <c r="C72" s="39"/>
      <c r="D72" s="66" t="s">
        <v>470</v>
      </c>
      <c r="E72" s="66" t="s">
        <v>472</v>
      </c>
      <c r="F72" s="36"/>
      <c r="G72" s="36" t="s">
        <v>403</v>
      </c>
      <c r="H72" s="36"/>
    </row>
    <row r="73" spans="1:8" ht="18.75" x14ac:dyDescent="0.25">
      <c r="A73" s="130"/>
      <c r="B73" s="131"/>
      <c r="C73" s="132"/>
      <c r="D73" s="139" t="str">
        <f>_xlfn.CONCAT("DOBRE PRAKTYKI dla ",B70)</f>
        <v>DOBRE PRAKTYKI dla Kryterium 10. Polityka jakości, projektowanie, zatwierdzanie, monitorowanie, przegląd i doskonalenie programu studiów.</v>
      </c>
      <c r="E73" s="139"/>
      <c r="F73" s="121"/>
      <c r="G73" s="122"/>
      <c r="H73" s="123"/>
    </row>
    <row r="74" spans="1:8" ht="45.75" customHeight="1" x14ac:dyDescent="0.25">
      <c r="A74" s="133"/>
      <c r="B74" s="134"/>
      <c r="C74" s="135"/>
      <c r="D74" s="136" t="s">
        <v>473</v>
      </c>
      <c r="E74" s="136"/>
      <c r="F74" s="124"/>
      <c r="G74" s="125"/>
      <c r="H74" s="126"/>
    </row>
    <row r="75" spans="1:8" x14ac:dyDescent="0.25">
      <c r="A75" s="40"/>
      <c r="B75" s="41"/>
      <c r="C75" s="42"/>
      <c r="D75" s="42"/>
      <c r="E75" s="42"/>
      <c r="F75" s="146"/>
      <c r="G75" s="146"/>
      <c r="H75" s="146"/>
    </row>
    <row r="76" spans="1:8" x14ac:dyDescent="0.25">
      <c r="F76" s="149"/>
      <c r="G76" s="149"/>
      <c r="H76" s="149"/>
    </row>
    <row r="77" spans="1:8" x14ac:dyDescent="0.25">
      <c r="B77" s="154" t="s">
        <v>160</v>
      </c>
      <c r="C77" s="155"/>
      <c r="D77" s="155"/>
      <c r="E77" s="156"/>
      <c r="F77" s="11"/>
      <c r="G77" s="11"/>
      <c r="H77" s="11"/>
    </row>
    <row r="78" spans="1:8" ht="30" customHeight="1" x14ac:dyDescent="0.25">
      <c r="B78" s="153" t="s">
        <v>161</v>
      </c>
      <c r="C78" s="153"/>
      <c r="D78" s="153"/>
      <c r="E78" s="153"/>
      <c r="F78" s="149"/>
      <c r="G78" s="149"/>
      <c r="H78" s="149"/>
    </row>
    <row r="79" spans="1:8" x14ac:dyDescent="0.25">
      <c r="A79" s="150"/>
      <c r="B79" s="140" t="s">
        <v>464</v>
      </c>
      <c r="C79" s="140"/>
      <c r="D79" s="140"/>
      <c r="E79" s="140"/>
      <c r="F79" s="149"/>
      <c r="G79" s="149"/>
      <c r="H79" s="149"/>
    </row>
    <row r="80" spans="1:8" x14ac:dyDescent="0.25">
      <c r="A80" s="150"/>
      <c r="B80" s="140"/>
      <c r="C80" s="140"/>
      <c r="D80" s="140"/>
      <c r="E80" s="140"/>
      <c r="F80" s="149"/>
      <c r="G80" s="149"/>
      <c r="H80" s="149"/>
    </row>
    <row r="81" spans="1:8" x14ac:dyDescent="0.25">
      <c r="A81" s="150"/>
      <c r="B81" s="140"/>
      <c r="C81" s="140"/>
      <c r="D81" s="140"/>
      <c r="E81" s="140"/>
      <c r="F81" s="149"/>
      <c r="G81" s="149"/>
      <c r="H81" s="149"/>
    </row>
    <row r="82" spans="1:8" x14ac:dyDescent="0.25">
      <c r="A82" s="150"/>
      <c r="B82" s="140"/>
      <c r="C82" s="140"/>
      <c r="D82" s="140"/>
      <c r="E82" s="140"/>
      <c r="F82" s="149"/>
      <c r="G82" s="149"/>
      <c r="H82" s="149"/>
    </row>
    <row r="83" spans="1:8" x14ac:dyDescent="0.25">
      <c r="A83" s="150"/>
      <c r="B83" s="140"/>
      <c r="C83" s="140"/>
      <c r="D83" s="140"/>
      <c r="E83" s="140"/>
      <c r="F83" s="149"/>
      <c r="G83" s="149"/>
      <c r="H83" s="149"/>
    </row>
    <row r="84" spans="1:8" x14ac:dyDescent="0.25">
      <c r="A84" s="151"/>
      <c r="B84" s="153" t="s">
        <v>162</v>
      </c>
      <c r="C84" s="153"/>
      <c r="D84" s="153"/>
      <c r="E84" s="153"/>
      <c r="F84" s="149"/>
      <c r="G84" s="149"/>
      <c r="H84" s="149"/>
    </row>
    <row r="85" spans="1:8" x14ac:dyDescent="0.25">
      <c r="A85" s="151"/>
      <c r="B85" s="140"/>
      <c r="C85" s="140"/>
      <c r="D85" s="140"/>
      <c r="E85" s="140"/>
      <c r="F85" s="149"/>
      <c r="G85" s="149"/>
      <c r="H85" s="149"/>
    </row>
    <row r="86" spans="1:8" x14ac:dyDescent="0.25">
      <c r="A86" s="151"/>
      <c r="B86" s="140"/>
      <c r="C86" s="140"/>
      <c r="D86" s="140"/>
      <c r="E86" s="140"/>
      <c r="F86" s="149"/>
      <c r="G86" s="149"/>
      <c r="H86" s="149"/>
    </row>
    <row r="87" spans="1:8" x14ac:dyDescent="0.25">
      <c r="A87" s="151"/>
      <c r="B87" s="140"/>
      <c r="C87" s="140"/>
      <c r="D87" s="140"/>
      <c r="E87" s="140"/>
      <c r="F87" s="149"/>
      <c r="G87" s="149"/>
      <c r="H87" s="149"/>
    </row>
    <row r="88" spans="1:8" x14ac:dyDescent="0.25">
      <c r="A88" s="151"/>
      <c r="B88" s="140"/>
      <c r="C88" s="140"/>
      <c r="D88" s="140"/>
      <c r="E88" s="140"/>
      <c r="F88" s="149"/>
      <c r="G88" s="149"/>
      <c r="H88" s="149"/>
    </row>
    <row r="89" spans="1:8" x14ac:dyDescent="0.25">
      <c r="A89" s="152"/>
      <c r="B89" s="140"/>
      <c r="C89" s="140"/>
      <c r="D89" s="140"/>
      <c r="E89" s="140"/>
      <c r="F89" s="149"/>
      <c r="G89" s="149"/>
      <c r="H89" s="149"/>
    </row>
  </sheetData>
  <mergeCells count="80">
    <mergeCell ref="F75:H75"/>
    <mergeCell ref="B77:E77"/>
    <mergeCell ref="B78:E78"/>
    <mergeCell ref="F78:H78"/>
    <mergeCell ref="A79:A89"/>
    <mergeCell ref="B79:E83"/>
    <mergeCell ref="F79:H89"/>
    <mergeCell ref="B84:E84"/>
    <mergeCell ref="B85:E89"/>
    <mergeCell ref="A53:C54"/>
    <mergeCell ref="F76:H76"/>
    <mergeCell ref="D64:E64"/>
    <mergeCell ref="B65:E65"/>
    <mergeCell ref="D68:E68"/>
    <mergeCell ref="D69:E69"/>
    <mergeCell ref="B70:E70"/>
    <mergeCell ref="F70:H70"/>
    <mergeCell ref="F63:H64"/>
    <mergeCell ref="A68:C69"/>
    <mergeCell ref="F68:H69"/>
    <mergeCell ref="A73:C74"/>
    <mergeCell ref="F73:H74"/>
    <mergeCell ref="F65:H65"/>
    <mergeCell ref="D73:E73"/>
    <mergeCell ref="D74:E74"/>
    <mergeCell ref="B38:E38"/>
    <mergeCell ref="D63:E63"/>
    <mergeCell ref="D43:E43"/>
    <mergeCell ref="B44:E44"/>
    <mergeCell ref="D48:E48"/>
    <mergeCell ref="D49:E49"/>
    <mergeCell ref="B50:E50"/>
    <mergeCell ref="D53:E53"/>
    <mergeCell ref="A48:C49"/>
    <mergeCell ref="A63:C64"/>
    <mergeCell ref="D54:E54"/>
    <mergeCell ref="B55:E55"/>
    <mergeCell ref="D58:E58"/>
    <mergeCell ref="D59:E59"/>
    <mergeCell ref="B60:E60"/>
    <mergeCell ref="A42:C43"/>
    <mergeCell ref="F17:H18"/>
    <mergeCell ref="A29:C30"/>
    <mergeCell ref="F29:H30"/>
    <mergeCell ref="A36:C37"/>
    <mergeCell ref="F36:H37"/>
    <mergeCell ref="F31:H31"/>
    <mergeCell ref="D30:E30"/>
    <mergeCell ref="B31:E31"/>
    <mergeCell ref="D36:E36"/>
    <mergeCell ref="D37:E37"/>
    <mergeCell ref="A1:H1"/>
    <mergeCell ref="B2:D4"/>
    <mergeCell ref="A6:C6"/>
    <mergeCell ref="D6:H6"/>
    <mergeCell ref="F9:H9"/>
    <mergeCell ref="A58:C59"/>
    <mergeCell ref="F58:H59"/>
    <mergeCell ref="A10:A11"/>
    <mergeCell ref="B10:B11"/>
    <mergeCell ref="C10:C11"/>
    <mergeCell ref="D10:D11"/>
    <mergeCell ref="E10:E11"/>
    <mergeCell ref="D42:E42"/>
    <mergeCell ref="F10:H10"/>
    <mergeCell ref="B12:E12"/>
    <mergeCell ref="D17:E17"/>
    <mergeCell ref="D18:E18"/>
    <mergeCell ref="B19:E19"/>
    <mergeCell ref="D29:E29"/>
    <mergeCell ref="F19:H19"/>
    <mergeCell ref="A17:C18"/>
    <mergeCell ref="F60:H60"/>
    <mergeCell ref="F55:H55"/>
    <mergeCell ref="F50:H50"/>
    <mergeCell ref="F44:H44"/>
    <mergeCell ref="F38:H38"/>
    <mergeCell ref="F48:H49"/>
    <mergeCell ref="F53:H54"/>
    <mergeCell ref="F42:H43"/>
  </mergeCells>
  <conditionalFormatting sqref="D18:E18">
    <cfRule type="expression" dxfId="39" priority="12">
      <formula>ISTEXT(D18)</formula>
    </cfRule>
  </conditionalFormatting>
  <conditionalFormatting sqref="D30:E30">
    <cfRule type="expression" dxfId="38" priority="10">
      <formula>ISTEXT(D30)</formula>
    </cfRule>
  </conditionalFormatting>
  <conditionalFormatting sqref="D37:E37">
    <cfRule type="expression" dxfId="37" priority="9">
      <formula>ISTEXT(D37)</formula>
    </cfRule>
  </conditionalFormatting>
  <conditionalFormatting sqref="D43:E43">
    <cfRule type="expression" dxfId="36" priority="7">
      <formula>ISTEXT(D43)</formula>
    </cfRule>
  </conditionalFormatting>
  <conditionalFormatting sqref="D49:E49">
    <cfRule type="expression" dxfId="35" priority="6">
      <formula>ISTEXT(D49)</formula>
    </cfRule>
  </conditionalFormatting>
  <conditionalFormatting sqref="D54:E54">
    <cfRule type="expression" dxfId="34" priority="5">
      <formula>ISTEXT(D54)</formula>
    </cfRule>
  </conditionalFormatting>
  <conditionalFormatting sqref="D59:E59">
    <cfRule type="expression" dxfId="33" priority="4">
      <formula>ISTEXT(D59)</formula>
    </cfRule>
  </conditionalFormatting>
  <conditionalFormatting sqref="D64:E64">
    <cfRule type="expression" dxfId="32" priority="3">
      <formula>ISTEXT(D64)</formula>
    </cfRule>
  </conditionalFormatting>
  <conditionalFormatting sqref="D69:E69">
    <cfRule type="expression" dxfId="31" priority="2">
      <formula>ISTEXT(D69)</formula>
    </cfRule>
  </conditionalFormatting>
  <conditionalFormatting sqref="D74:E74">
    <cfRule type="expression" dxfId="30" priority="1">
      <formula>ISTEXT(D74)</formula>
    </cfRule>
  </conditionalFormatting>
  <dataValidations count="1">
    <dataValidation allowBlank="1" showErrorMessage="1" promptTitle="Wydział" prompt="Proszę wybrać Wydział z listy rozwijanej" sqref="A6" xr:uid="{C3715156-CE1E-487E-81B9-E9888E17E71D}"/>
  </dataValidations>
  <pageMargins left="6.9791666666666665E-3" right="0.7" top="0.75" bottom="0.75" header="0.3" footer="0.3"/>
  <pageSetup paperSize="9" scale="39" fitToHeight="0" orientation="portrait" r:id="rId1"/>
  <headerFooter scaleWithDoc="0"/>
  <drawing r:id="rId2"/>
  <extLst>
    <ext xmlns:x14="http://schemas.microsoft.com/office/spreadsheetml/2009/9/main" uri="{CCE6A557-97BC-4b89-ADB6-D9C93CAAB3DF}">
      <x14:dataValidations xmlns:xm="http://schemas.microsoft.com/office/excel/2006/main" count="2">
        <x14:dataValidation type="list" allowBlank="1" showInputMessage="1" showErrorMessage="1" prompt="Proszę wybrać kierunek z listy rozwijanej" xr:uid="{7E506B41-B58A-47C7-BB14-012E24D3A635}">
          <x14:formula1>
            <xm:f>OFFSET(WYDZIAŁY!$E$1,MATCH($A$6,WYDZIAŁY!$D$2:$D$45,0),0,COUNTIF(WYDZIAŁY!$D$2:$D$45,$A$6),1)</xm:f>
          </x14:formula1>
          <xm:sqref>D6:H6</xm:sqref>
        </x14:dataValidation>
        <x14:dataValidation type="list" allowBlank="1" showInputMessage="1" showErrorMessage="1" promptTitle="Wydział" prompt="Proszę wybrać Wydział z listy rozwijanej" xr:uid="{012D3BC1-8F47-493C-AC65-86C056FC4624}">
          <x14:formula1>
            <xm:f>WYDZIAŁY!$A$2:$A$15</xm:f>
          </x14:formula1>
          <xm:sqref>E5:H5</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D2CA5C-F8A1-4937-A810-AA46733EFB82}">
  <sheetPr>
    <pageSetUpPr fitToPage="1"/>
  </sheetPr>
  <dimension ref="A1:H89"/>
  <sheetViews>
    <sheetView showGridLines="0" view="pageBreakPreview" zoomScale="80" zoomScaleNormal="100" zoomScaleSheetLayoutView="80" workbookViewId="0">
      <pane xSplit="1" ySplit="11" topLeftCell="B12" activePane="bottomRight" state="frozen"/>
      <selection activeCell="A6" sqref="A6:C6"/>
      <selection pane="topRight" activeCell="A6" sqref="A6:C6"/>
      <selection pane="bottomLeft" activeCell="A6" sqref="A6:C6"/>
      <selection pane="bottomRight" activeCell="E13" sqref="E13"/>
    </sheetView>
  </sheetViews>
  <sheetFormatPr defaultColWidth="6.42578125" defaultRowHeight="15" x14ac:dyDescent="0.25"/>
  <cols>
    <col min="1" max="1" width="6.28515625" style="11" customWidth="1"/>
    <col min="2" max="2" width="77.7109375" style="10" customWidth="1"/>
    <col min="3" max="3" width="22.85546875" customWidth="1"/>
    <col min="4" max="4" width="62.5703125" customWidth="1"/>
    <col min="5" max="5" width="48.85546875" customWidth="1"/>
    <col min="6" max="6" width="6" style="1" customWidth="1"/>
    <col min="7" max="7" width="5.7109375" style="1" customWidth="1"/>
    <col min="8" max="8" width="6.28515625" style="1" customWidth="1"/>
  </cols>
  <sheetData>
    <row r="1" spans="1:8" x14ac:dyDescent="0.25">
      <c r="A1" s="145"/>
      <c r="B1" s="145"/>
      <c r="C1" s="145"/>
      <c r="D1" s="145"/>
      <c r="E1" s="145"/>
      <c r="F1" s="145"/>
      <c r="G1" s="145"/>
      <c r="H1" s="145"/>
    </row>
    <row r="2" spans="1:8" ht="15" customHeight="1" x14ac:dyDescent="0.25">
      <c r="B2" s="110" t="s">
        <v>369</v>
      </c>
      <c r="C2" s="110"/>
      <c r="D2" s="110"/>
    </row>
    <row r="3" spans="1:8" ht="37.5" customHeight="1" x14ac:dyDescent="0.25">
      <c r="B3" s="110"/>
      <c r="C3" s="110"/>
      <c r="D3" s="110"/>
      <c r="E3" s="29"/>
      <c r="F3" s="29"/>
      <c r="G3" s="29"/>
      <c r="H3" s="29"/>
    </row>
    <row r="4" spans="1:8" ht="37.5" customHeight="1" x14ac:dyDescent="0.25">
      <c r="B4" s="110"/>
      <c r="C4" s="110"/>
      <c r="D4" s="110"/>
      <c r="E4" s="26"/>
      <c r="F4" s="26"/>
      <c r="G4" s="26"/>
      <c r="H4" s="26"/>
    </row>
    <row r="5" spans="1:8" ht="12.75" customHeight="1" x14ac:dyDescent="0.35">
      <c r="C5" s="13"/>
      <c r="D5" s="13"/>
      <c r="E5" s="14"/>
      <c r="F5" s="20"/>
      <c r="G5" s="20"/>
      <c r="H5" s="20"/>
    </row>
    <row r="6" spans="1:8" ht="23.25" x14ac:dyDescent="0.35">
      <c r="A6" s="144" t="str">
        <f>Start!A12</f>
        <v>WYDZIAŁ EKONOMICZNY</v>
      </c>
      <c r="B6" s="144"/>
      <c r="C6" s="144"/>
      <c r="D6" s="144" t="s">
        <v>193</v>
      </c>
      <c r="E6" s="144"/>
      <c r="F6" s="144"/>
      <c r="G6" s="144"/>
      <c r="H6" s="144"/>
    </row>
    <row r="7" spans="1:8" ht="7.5" customHeight="1" x14ac:dyDescent="0.25">
      <c r="D7" s="28"/>
    </row>
    <row r="8" spans="1:8" ht="23.25" customHeight="1" x14ac:dyDescent="0.25"/>
    <row r="9" spans="1:8" x14ac:dyDescent="0.25">
      <c r="A9" s="16" t="s">
        <v>70</v>
      </c>
      <c r="B9" s="15" t="s">
        <v>71</v>
      </c>
      <c r="C9" s="12" t="s">
        <v>72</v>
      </c>
      <c r="D9" s="12" t="s">
        <v>73</v>
      </c>
      <c r="E9" s="12" t="s">
        <v>74</v>
      </c>
      <c r="F9" s="146" t="s">
        <v>75</v>
      </c>
      <c r="G9" s="146"/>
      <c r="H9" s="146"/>
    </row>
    <row r="10" spans="1:8" ht="122.25" customHeight="1" x14ac:dyDescent="0.25">
      <c r="A10" s="147" t="s">
        <v>0</v>
      </c>
      <c r="B10" s="141" t="s">
        <v>76</v>
      </c>
      <c r="C10" s="141" t="s">
        <v>77</v>
      </c>
      <c r="D10" s="141" t="s">
        <v>102</v>
      </c>
      <c r="E10" s="141" t="s">
        <v>78</v>
      </c>
      <c r="F10" s="141" t="s">
        <v>79</v>
      </c>
      <c r="G10" s="141"/>
      <c r="H10" s="141"/>
    </row>
    <row r="11" spans="1:8" ht="52.5" customHeight="1" x14ac:dyDescent="0.25">
      <c r="A11" s="147"/>
      <c r="B11" s="141"/>
      <c r="C11" s="141"/>
      <c r="D11" s="142"/>
      <c r="E11" s="141"/>
      <c r="F11" s="30" t="s">
        <v>103</v>
      </c>
      <c r="G11" s="30" t="s">
        <v>104</v>
      </c>
      <c r="H11" s="30" t="s">
        <v>105</v>
      </c>
    </row>
    <row r="12" spans="1:8" ht="18.75" x14ac:dyDescent="0.25">
      <c r="A12" s="31"/>
      <c r="B12" s="143" t="s">
        <v>80</v>
      </c>
      <c r="C12" s="143"/>
      <c r="D12" s="143"/>
      <c r="E12" s="143"/>
      <c r="F12" s="32">
        <v>3</v>
      </c>
      <c r="G12" s="32">
        <v>2</v>
      </c>
      <c r="H12" s="32">
        <v>1</v>
      </c>
    </row>
    <row r="13" spans="1:8" ht="99.2" customHeight="1" x14ac:dyDescent="0.25">
      <c r="A13" s="33" t="s">
        <v>106</v>
      </c>
      <c r="B13" s="34" t="s">
        <v>81</v>
      </c>
      <c r="C13" s="35"/>
      <c r="D13" s="38" t="s">
        <v>413</v>
      </c>
      <c r="E13" s="38" t="s">
        <v>415</v>
      </c>
      <c r="F13" s="36" t="s">
        <v>403</v>
      </c>
      <c r="G13" s="36"/>
      <c r="H13" s="36"/>
    </row>
    <row r="14" spans="1:8" ht="99.2" customHeight="1" x14ac:dyDescent="0.25">
      <c r="A14" s="33" t="s">
        <v>107</v>
      </c>
      <c r="B14" s="34" t="s">
        <v>82</v>
      </c>
      <c r="C14" s="35"/>
      <c r="D14" s="38" t="s">
        <v>407</v>
      </c>
      <c r="E14" s="38" t="s">
        <v>410</v>
      </c>
      <c r="F14" s="36" t="s">
        <v>403</v>
      </c>
      <c r="G14" s="36"/>
      <c r="H14" s="36"/>
    </row>
    <row r="15" spans="1:8" ht="99.2" customHeight="1" x14ac:dyDescent="0.25">
      <c r="A15" s="33" t="s">
        <v>83</v>
      </c>
      <c r="B15" s="34" t="s">
        <v>84</v>
      </c>
      <c r="C15" s="35"/>
      <c r="D15" s="35" t="s">
        <v>404</v>
      </c>
      <c r="E15" s="35" t="s">
        <v>404</v>
      </c>
      <c r="F15" s="36"/>
      <c r="G15" s="36"/>
      <c r="H15" s="36"/>
    </row>
    <row r="16" spans="1:8" ht="99.2" customHeight="1" x14ac:dyDescent="0.25">
      <c r="A16" s="33" t="s">
        <v>85</v>
      </c>
      <c r="B16" s="34" t="s">
        <v>86</v>
      </c>
      <c r="C16" s="35"/>
      <c r="D16" s="35" t="s">
        <v>404</v>
      </c>
      <c r="E16" s="35" t="s">
        <v>404</v>
      </c>
      <c r="F16" s="36"/>
      <c r="G16" s="36"/>
      <c r="H16" s="36"/>
    </row>
    <row r="17" spans="1:8" ht="36" customHeight="1" x14ac:dyDescent="0.25">
      <c r="A17" s="130"/>
      <c r="B17" s="131"/>
      <c r="C17" s="132"/>
      <c r="D17" s="148" t="str">
        <f>_xlfn.CONCAT("DOBRE PRAKTYKI dla ",B12)</f>
        <v xml:space="preserve">DOBRE PRAKTYKI dla Kryterium 1. Konstrukcja programu studiów: koncepcja, cele kształcenia i efekty uczenia się </v>
      </c>
      <c r="E17" s="148"/>
      <c r="F17" s="121"/>
      <c r="G17" s="122"/>
      <c r="H17" s="123"/>
    </row>
    <row r="18" spans="1:8" ht="48" customHeight="1" x14ac:dyDescent="0.25">
      <c r="A18" s="133"/>
      <c r="B18" s="134"/>
      <c r="C18" s="135"/>
      <c r="D18" s="136" t="s">
        <v>406</v>
      </c>
      <c r="E18" s="136"/>
      <c r="F18" s="124"/>
      <c r="G18" s="125"/>
      <c r="H18" s="126"/>
    </row>
    <row r="19" spans="1:8" ht="43.5" customHeight="1" x14ac:dyDescent="0.25">
      <c r="A19" s="31"/>
      <c r="B19" s="139" t="s">
        <v>87</v>
      </c>
      <c r="C19" s="139"/>
      <c r="D19" s="139"/>
      <c r="E19" s="139"/>
      <c r="F19" s="127"/>
      <c r="G19" s="128"/>
      <c r="H19" s="129"/>
    </row>
    <row r="20" spans="1:8" ht="99.2" customHeight="1" x14ac:dyDescent="0.25">
      <c r="A20" s="33" t="s">
        <v>108</v>
      </c>
      <c r="B20" s="37" t="s">
        <v>88</v>
      </c>
      <c r="C20" s="35"/>
      <c r="D20" s="38" t="s">
        <v>408</v>
      </c>
      <c r="E20" s="38" t="s">
        <v>418</v>
      </c>
      <c r="F20" s="36"/>
      <c r="G20" s="36" t="s">
        <v>403</v>
      </c>
      <c r="H20" s="36"/>
    </row>
    <row r="21" spans="1:8" ht="99.2" customHeight="1" x14ac:dyDescent="0.25">
      <c r="A21" s="33" t="s">
        <v>89</v>
      </c>
      <c r="B21" s="37" t="s">
        <v>90</v>
      </c>
      <c r="C21" s="35"/>
      <c r="D21" s="35" t="s">
        <v>404</v>
      </c>
      <c r="E21" s="35" t="s">
        <v>404</v>
      </c>
      <c r="F21" s="36"/>
      <c r="G21" s="36"/>
      <c r="H21" s="36"/>
    </row>
    <row r="22" spans="1:8" ht="99.2" customHeight="1" x14ac:dyDescent="0.25">
      <c r="A22" s="33" t="s">
        <v>109</v>
      </c>
      <c r="B22" s="37" t="s">
        <v>91</v>
      </c>
      <c r="C22" s="35"/>
      <c r="D22" s="38" t="s">
        <v>419</v>
      </c>
      <c r="E22" s="38" t="s">
        <v>420</v>
      </c>
      <c r="F22" s="36"/>
      <c r="G22" s="36" t="s">
        <v>403</v>
      </c>
      <c r="H22" s="36"/>
    </row>
    <row r="23" spans="1:8" ht="111" customHeight="1" x14ac:dyDescent="0.25">
      <c r="A23" s="33" t="s">
        <v>92</v>
      </c>
      <c r="B23" s="37" t="s">
        <v>93</v>
      </c>
      <c r="C23" s="35"/>
      <c r="D23" s="35" t="s">
        <v>404</v>
      </c>
      <c r="E23" s="35" t="s">
        <v>404</v>
      </c>
      <c r="F23" s="36"/>
      <c r="G23" s="36"/>
      <c r="H23" s="36"/>
    </row>
    <row r="24" spans="1:8" ht="99.2" customHeight="1" x14ac:dyDescent="0.25">
      <c r="A24" s="33" t="s">
        <v>110</v>
      </c>
      <c r="B24" s="37" t="s">
        <v>94</v>
      </c>
      <c r="C24" s="35"/>
      <c r="D24" s="38" t="s">
        <v>421</v>
      </c>
      <c r="E24" s="38" t="s">
        <v>423</v>
      </c>
      <c r="F24" s="36" t="s">
        <v>403</v>
      </c>
      <c r="G24" s="36"/>
      <c r="H24" s="36"/>
    </row>
    <row r="25" spans="1:8" ht="99.2" customHeight="1" x14ac:dyDescent="0.25">
      <c r="A25" s="33" t="s">
        <v>111</v>
      </c>
      <c r="B25" s="37" t="s">
        <v>95</v>
      </c>
      <c r="C25" s="35"/>
      <c r="D25" s="38" t="s">
        <v>429</v>
      </c>
      <c r="E25" s="38" t="s">
        <v>425</v>
      </c>
      <c r="F25" s="36" t="s">
        <v>403</v>
      </c>
      <c r="G25" s="36"/>
      <c r="H25" s="36"/>
    </row>
    <row r="26" spans="1:8" ht="99.2" customHeight="1" x14ac:dyDescent="0.25">
      <c r="A26" s="33" t="s">
        <v>96</v>
      </c>
      <c r="B26" s="37" t="s">
        <v>97</v>
      </c>
      <c r="C26" s="35"/>
      <c r="D26" s="35" t="s">
        <v>404</v>
      </c>
      <c r="E26" s="35" t="s">
        <v>404</v>
      </c>
      <c r="F26" s="36"/>
      <c r="G26" s="36"/>
      <c r="H26" s="36"/>
    </row>
    <row r="27" spans="1:8" ht="99.2" customHeight="1" x14ac:dyDescent="0.25">
      <c r="A27" s="33" t="s">
        <v>112</v>
      </c>
      <c r="B27" s="38" t="s">
        <v>98</v>
      </c>
      <c r="C27" s="35"/>
      <c r="D27" s="38" t="s">
        <v>426</v>
      </c>
      <c r="E27" s="38" t="s">
        <v>427</v>
      </c>
      <c r="F27" s="36"/>
      <c r="G27" s="36" t="s">
        <v>403</v>
      </c>
      <c r="H27" s="36"/>
    </row>
    <row r="28" spans="1:8" ht="99.2" customHeight="1" x14ac:dyDescent="0.25">
      <c r="A28" s="33" t="s">
        <v>99</v>
      </c>
      <c r="B28" s="38" t="s">
        <v>100</v>
      </c>
      <c r="C28" s="35"/>
      <c r="D28" s="35" t="s">
        <v>404</v>
      </c>
      <c r="E28" s="35" t="s">
        <v>404</v>
      </c>
      <c r="F28" s="36"/>
      <c r="G28" s="36"/>
      <c r="H28" s="36"/>
    </row>
    <row r="29" spans="1:8" ht="70.5" customHeight="1" x14ac:dyDescent="0.25">
      <c r="A29" s="130"/>
      <c r="B29" s="131"/>
      <c r="C29" s="132"/>
      <c r="D29" s="139" t="str">
        <f>_xlfn.CONCAT("DOBRE PRAKTYKI dla ",B19)</f>
        <v>DOBRE PRAKTYKI dla Kryterium 2. Realizacja programu studiów: treści programowe, harmonogram realizacji programu studiów oraz formy i organizacja zajęć, metody kształcenia, praktyki zawodowe, organizacja procesu nauczania i uczenia się</v>
      </c>
      <c r="E29" s="139"/>
      <c r="F29" s="121"/>
      <c r="G29" s="122"/>
      <c r="H29" s="123"/>
    </row>
    <row r="30" spans="1:8" ht="99.2" customHeight="1" x14ac:dyDescent="0.25">
      <c r="A30" s="133"/>
      <c r="B30" s="134"/>
      <c r="C30" s="135"/>
      <c r="D30" s="136" t="s">
        <v>422</v>
      </c>
      <c r="E30" s="136"/>
      <c r="F30" s="124"/>
      <c r="G30" s="125"/>
      <c r="H30" s="126"/>
    </row>
    <row r="31" spans="1:8" ht="18.75" customHeight="1" x14ac:dyDescent="0.25">
      <c r="A31" s="31"/>
      <c r="B31" s="139" t="s">
        <v>101</v>
      </c>
      <c r="C31" s="139"/>
      <c r="D31" s="139"/>
      <c r="E31" s="139"/>
      <c r="F31" s="127"/>
      <c r="G31" s="128"/>
      <c r="H31" s="129"/>
    </row>
    <row r="32" spans="1:8" ht="108.75" customHeight="1" x14ac:dyDescent="0.25">
      <c r="A32" s="33" t="s">
        <v>117</v>
      </c>
      <c r="B32" s="38" t="s">
        <v>113</v>
      </c>
      <c r="C32" s="39"/>
      <c r="D32" s="38" t="s">
        <v>432</v>
      </c>
      <c r="E32" s="38" t="s">
        <v>433</v>
      </c>
      <c r="F32" s="36" t="s">
        <v>403</v>
      </c>
      <c r="G32" s="36"/>
      <c r="H32" s="36"/>
    </row>
    <row r="33" spans="1:8" ht="141.75" customHeight="1" x14ac:dyDescent="0.25">
      <c r="A33" s="33" t="s">
        <v>118</v>
      </c>
      <c r="B33" s="38" t="s">
        <v>114</v>
      </c>
      <c r="C33" s="39"/>
      <c r="D33" s="66" t="s">
        <v>434</v>
      </c>
      <c r="E33" s="66" t="s">
        <v>435</v>
      </c>
      <c r="F33" s="36" t="s">
        <v>403</v>
      </c>
      <c r="G33" s="36"/>
      <c r="H33" s="36"/>
    </row>
    <row r="34" spans="1:8" ht="79.5" customHeight="1" x14ac:dyDescent="0.25">
      <c r="A34" s="33" t="s">
        <v>120</v>
      </c>
      <c r="B34" s="38" t="s">
        <v>115</v>
      </c>
      <c r="C34" s="39"/>
      <c r="D34" s="39" t="s">
        <v>404</v>
      </c>
      <c r="E34" s="39" t="s">
        <v>404</v>
      </c>
      <c r="F34" s="36"/>
      <c r="G34" s="36"/>
      <c r="H34" s="36"/>
    </row>
    <row r="35" spans="1:8" ht="195" x14ac:dyDescent="0.25">
      <c r="A35" s="33" t="s">
        <v>119</v>
      </c>
      <c r="B35" s="38" t="s">
        <v>116</v>
      </c>
      <c r="C35" s="39"/>
      <c r="D35" s="66" t="s">
        <v>436</v>
      </c>
      <c r="E35" s="66" t="s">
        <v>437</v>
      </c>
      <c r="F35" s="36"/>
      <c r="G35" s="36" t="s">
        <v>403</v>
      </c>
      <c r="H35" s="36"/>
    </row>
    <row r="36" spans="1:8" ht="44.25" customHeight="1" x14ac:dyDescent="0.25">
      <c r="A36" s="130"/>
      <c r="B36" s="131"/>
      <c r="C36" s="132"/>
      <c r="D36" s="139" t="str">
        <f>_xlfn.CONCAT("DOBRE PRAKTYKI dla ",B31)</f>
        <v xml:space="preserve">DOBRE PRAKTYKI dla Kryterium 3. Przyjęcie na studia, weryfikacja osiągnięcia przez studentów efektów uczenia się, zaliczanie poszczególnych semestrów i lat oraz dyplomowanie </v>
      </c>
      <c r="E36" s="139"/>
      <c r="F36" s="121"/>
      <c r="G36" s="122"/>
      <c r="H36" s="123"/>
    </row>
    <row r="37" spans="1:8" ht="31.5" customHeight="1" x14ac:dyDescent="0.25">
      <c r="A37" s="133"/>
      <c r="B37" s="134"/>
      <c r="C37" s="135"/>
      <c r="D37" s="136" t="s">
        <v>438</v>
      </c>
      <c r="E37" s="136"/>
      <c r="F37" s="124"/>
      <c r="G37" s="125"/>
      <c r="H37" s="126"/>
    </row>
    <row r="38" spans="1:8" ht="18.75" x14ac:dyDescent="0.25">
      <c r="A38" s="31"/>
      <c r="B38" s="139" t="s">
        <v>121</v>
      </c>
      <c r="C38" s="139"/>
      <c r="D38" s="139"/>
      <c r="E38" s="139"/>
      <c r="F38" s="127"/>
      <c r="G38" s="128"/>
      <c r="H38" s="129"/>
    </row>
    <row r="39" spans="1:8" ht="63" customHeight="1" x14ac:dyDescent="0.25">
      <c r="A39" s="33" t="s">
        <v>138</v>
      </c>
      <c r="B39" s="38" t="s">
        <v>122</v>
      </c>
      <c r="C39" s="39"/>
      <c r="D39" s="66" t="s">
        <v>439</v>
      </c>
      <c r="E39" s="66" t="s">
        <v>440</v>
      </c>
      <c r="F39" s="36" t="s">
        <v>403</v>
      </c>
      <c r="G39" s="36"/>
      <c r="H39" s="36"/>
    </row>
    <row r="40" spans="1:8" ht="82.5" customHeight="1" x14ac:dyDescent="0.25">
      <c r="A40" s="33" t="s">
        <v>139</v>
      </c>
      <c r="B40" s="38" t="s">
        <v>123</v>
      </c>
      <c r="C40" s="39"/>
      <c r="D40" s="39" t="s">
        <v>404</v>
      </c>
      <c r="E40" s="39" t="s">
        <v>404</v>
      </c>
      <c r="F40" s="36"/>
      <c r="G40" s="36"/>
      <c r="H40" s="36"/>
    </row>
    <row r="41" spans="1:8" ht="94.5" customHeight="1" x14ac:dyDescent="0.25">
      <c r="A41" s="33" t="s">
        <v>140</v>
      </c>
      <c r="B41" s="38" t="s">
        <v>124</v>
      </c>
      <c r="C41" s="39"/>
      <c r="D41" s="66" t="s">
        <v>441</v>
      </c>
      <c r="E41" s="66" t="s">
        <v>442</v>
      </c>
      <c r="F41" s="36"/>
      <c r="G41" s="36" t="s">
        <v>403</v>
      </c>
      <c r="H41" s="36"/>
    </row>
    <row r="42" spans="1:8" ht="44.25" customHeight="1" x14ac:dyDescent="0.25">
      <c r="A42" s="130"/>
      <c r="B42" s="131"/>
      <c r="C42" s="132"/>
      <c r="D42" s="139" t="str">
        <f>_xlfn.CONCAT("DOBRE PRAKTYKI dla ",B38)</f>
        <v xml:space="preserve">DOBRE PRAKTYKI dla Kryterium 4. Kompetencje, doświadczenie, kwalifikacje i liczebność kadry prowadzącej kształcenie oraz rozwój i doskonalenie kadry </v>
      </c>
      <c r="E42" s="139"/>
      <c r="F42" s="121"/>
      <c r="G42" s="122"/>
      <c r="H42" s="123"/>
    </row>
    <row r="43" spans="1:8" ht="59.25" customHeight="1" x14ac:dyDescent="0.25">
      <c r="A43" s="133"/>
      <c r="B43" s="134"/>
      <c r="C43" s="135"/>
      <c r="D43" s="136" t="s">
        <v>443</v>
      </c>
      <c r="E43" s="136"/>
      <c r="F43" s="124"/>
      <c r="G43" s="125"/>
      <c r="H43" s="126"/>
    </row>
    <row r="44" spans="1:8" ht="18.75" x14ac:dyDescent="0.25">
      <c r="A44" s="31"/>
      <c r="B44" s="139" t="s">
        <v>141</v>
      </c>
      <c r="C44" s="139"/>
      <c r="D44" s="139"/>
      <c r="E44" s="139"/>
      <c r="F44" s="127"/>
      <c r="G44" s="128"/>
      <c r="H44" s="129"/>
    </row>
    <row r="45" spans="1:8" ht="141" customHeight="1" x14ac:dyDescent="0.25">
      <c r="A45" s="33" t="s">
        <v>142</v>
      </c>
      <c r="B45" s="38" t="s">
        <v>125</v>
      </c>
      <c r="C45" s="39"/>
      <c r="D45" s="66" t="s">
        <v>444</v>
      </c>
      <c r="E45" s="66" t="s">
        <v>445</v>
      </c>
      <c r="F45" s="36"/>
      <c r="G45" s="36" t="s">
        <v>403</v>
      </c>
      <c r="H45" s="36"/>
    </row>
    <row r="46" spans="1:8" ht="83.25" customHeight="1" x14ac:dyDescent="0.25">
      <c r="A46" s="33" t="s">
        <v>143</v>
      </c>
      <c r="B46" s="38" t="s">
        <v>126</v>
      </c>
      <c r="C46" s="39"/>
      <c r="D46" s="39" t="s">
        <v>404</v>
      </c>
      <c r="E46" s="39" t="s">
        <v>404</v>
      </c>
      <c r="F46" s="36"/>
      <c r="G46" s="36"/>
      <c r="H46" s="36"/>
    </row>
    <row r="47" spans="1:8" ht="85.5" customHeight="1" x14ac:dyDescent="0.25">
      <c r="A47" s="33" t="s">
        <v>144</v>
      </c>
      <c r="B47" s="38" t="s">
        <v>127</v>
      </c>
      <c r="C47" s="39"/>
      <c r="D47" s="66" t="s">
        <v>447</v>
      </c>
      <c r="E47" s="66" t="s">
        <v>448</v>
      </c>
      <c r="F47" s="36" t="s">
        <v>403</v>
      </c>
      <c r="G47" s="36"/>
      <c r="H47" s="36"/>
    </row>
    <row r="48" spans="1:8" ht="85.5" customHeight="1" x14ac:dyDescent="0.25">
      <c r="A48" s="130"/>
      <c r="B48" s="131"/>
      <c r="C48" s="132"/>
      <c r="D48" s="139" t="str">
        <f>_xlfn.CONCAT("DOBRE PRAKTYKI dla ",B44)</f>
        <v xml:space="preserve">DOBRE PRAKTYKI dla Kryterium 5. Infrastruktura i zasoby edukacyjne wykorzystywane w realizacji programu studiów oraz ich doskonalenie </v>
      </c>
      <c r="E48" s="139"/>
      <c r="F48" s="121"/>
      <c r="G48" s="122"/>
      <c r="H48" s="123"/>
    </row>
    <row r="49" spans="1:8" ht="85.5" customHeight="1" x14ac:dyDescent="0.25">
      <c r="A49" s="133"/>
      <c r="B49" s="134"/>
      <c r="C49" s="135"/>
      <c r="D49" s="136" t="s">
        <v>446</v>
      </c>
      <c r="E49" s="136"/>
      <c r="F49" s="124"/>
      <c r="G49" s="125"/>
      <c r="H49" s="126"/>
    </row>
    <row r="50" spans="1:8" ht="18.75" x14ac:dyDescent="0.25">
      <c r="A50" s="31"/>
      <c r="B50" s="139" t="s">
        <v>145</v>
      </c>
      <c r="C50" s="139"/>
      <c r="D50" s="139"/>
      <c r="E50" s="139"/>
      <c r="F50" s="127"/>
      <c r="G50" s="128"/>
      <c r="H50" s="129"/>
    </row>
    <row r="51" spans="1:8" ht="45.75" customHeight="1" x14ac:dyDescent="0.25">
      <c r="A51" s="33" t="s">
        <v>146</v>
      </c>
      <c r="B51" s="38" t="s">
        <v>128</v>
      </c>
      <c r="C51" s="39"/>
      <c r="D51" s="66" t="s">
        <v>449</v>
      </c>
      <c r="E51" s="66" t="s">
        <v>450</v>
      </c>
      <c r="F51" s="36"/>
      <c r="G51" s="36" t="s">
        <v>403</v>
      </c>
      <c r="H51" s="36"/>
    </row>
    <row r="52" spans="1:8" ht="69.75" customHeight="1" x14ac:dyDescent="0.25">
      <c r="A52" s="33" t="s">
        <v>147</v>
      </c>
      <c r="B52" s="38" t="s">
        <v>129</v>
      </c>
      <c r="C52" s="39"/>
      <c r="D52" s="66" t="s">
        <v>451</v>
      </c>
      <c r="E52" s="66" t="s">
        <v>452</v>
      </c>
      <c r="F52" s="36"/>
      <c r="G52" s="36" t="s">
        <v>403</v>
      </c>
      <c r="H52" s="36"/>
    </row>
    <row r="53" spans="1:8" ht="69.75" customHeight="1" x14ac:dyDescent="0.25">
      <c r="A53" s="130"/>
      <c r="B53" s="131"/>
      <c r="C53" s="132"/>
      <c r="D53" s="139" t="str">
        <f>_xlfn.CONCAT("DOBRE PRAKTYKI dla ",B50)</f>
        <v xml:space="preserve">DOBRE PRAKTYKI dla Kryterium 6. Współpraca z otoczeniem społeczno-gospodarczym w konstruowaniu, realizacji i doskonaleniu programu studiów oraz jej wpływ na rozwój kierunku </v>
      </c>
      <c r="E53" s="139"/>
      <c r="F53" s="121"/>
      <c r="G53" s="122"/>
      <c r="H53" s="123"/>
    </row>
    <row r="54" spans="1:8" ht="69.75" customHeight="1" x14ac:dyDescent="0.25">
      <c r="A54" s="133"/>
      <c r="B54" s="134"/>
      <c r="C54" s="135"/>
      <c r="D54" s="137" t="s">
        <v>453</v>
      </c>
      <c r="E54" s="138"/>
      <c r="F54" s="124"/>
      <c r="G54" s="125"/>
      <c r="H54" s="126"/>
    </row>
    <row r="55" spans="1:8" ht="18.75" x14ac:dyDescent="0.25">
      <c r="A55" s="31"/>
      <c r="B55" s="139" t="s">
        <v>148</v>
      </c>
      <c r="C55" s="139"/>
      <c r="D55" s="139"/>
      <c r="E55" s="139"/>
      <c r="F55" s="127"/>
      <c r="G55" s="128"/>
      <c r="H55" s="129"/>
    </row>
    <row r="56" spans="1:8" ht="108.75" customHeight="1" x14ac:dyDescent="0.25">
      <c r="A56" s="33" t="s">
        <v>149</v>
      </c>
      <c r="B56" s="38" t="s">
        <v>130</v>
      </c>
      <c r="C56" s="39"/>
      <c r="D56" s="66" t="s">
        <v>459</v>
      </c>
      <c r="E56" s="66" t="s">
        <v>460</v>
      </c>
      <c r="F56" s="36" t="s">
        <v>403</v>
      </c>
      <c r="G56" s="36"/>
      <c r="H56" s="36"/>
    </row>
    <row r="57" spans="1:8" ht="55.5" customHeight="1" x14ac:dyDescent="0.25">
      <c r="A57" s="33" t="s">
        <v>150</v>
      </c>
      <c r="B57" s="38" t="s">
        <v>131</v>
      </c>
      <c r="C57" s="39"/>
      <c r="D57" s="66" t="s">
        <v>461</v>
      </c>
      <c r="E57" s="66" t="s">
        <v>462</v>
      </c>
      <c r="F57" s="36" t="s">
        <v>403</v>
      </c>
      <c r="G57" s="36"/>
      <c r="H57" s="36"/>
    </row>
    <row r="58" spans="1:8" ht="47.25" customHeight="1" x14ac:dyDescent="0.25">
      <c r="A58" s="130"/>
      <c r="B58" s="131"/>
      <c r="C58" s="132"/>
      <c r="D58" s="139" t="str">
        <f>_xlfn.CONCAT("DOBRE PRAKTYKI dla ",B55)</f>
        <v xml:space="preserve">DOBRE PRAKTYKI dla Kryterium 7. Warunki i sposoby podnoszenia stopnia umiędzynarodowienia procesu kształcenia na kierunku </v>
      </c>
      <c r="E58" s="139"/>
      <c r="F58" s="121"/>
      <c r="G58" s="122"/>
      <c r="H58" s="123"/>
    </row>
    <row r="59" spans="1:8" ht="47.25" customHeight="1" x14ac:dyDescent="0.25">
      <c r="A59" s="133"/>
      <c r="B59" s="134"/>
      <c r="C59" s="135"/>
      <c r="D59" s="136" t="s">
        <v>463</v>
      </c>
      <c r="E59" s="136"/>
      <c r="F59" s="124"/>
      <c r="G59" s="125"/>
      <c r="H59" s="126"/>
    </row>
    <row r="60" spans="1:8" ht="18.75" x14ac:dyDescent="0.25">
      <c r="A60" s="31"/>
      <c r="B60" s="139" t="s">
        <v>151</v>
      </c>
      <c r="C60" s="139"/>
      <c r="D60" s="139"/>
      <c r="E60" s="139"/>
      <c r="F60" s="127"/>
      <c r="G60" s="128"/>
      <c r="H60" s="129"/>
    </row>
    <row r="61" spans="1:8" ht="132.75" customHeight="1" x14ac:dyDescent="0.25">
      <c r="A61" s="33" t="s">
        <v>152</v>
      </c>
      <c r="B61" s="38" t="s">
        <v>132</v>
      </c>
      <c r="C61" s="39"/>
      <c r="D61" s="66" t="s">
        <v>459</v>
      </c>
      <c r="E61" s="66" t="s">
        <v>460</v>
      </c>
      <c r="F61" s="36" t="s">
        <v>403</v>
      </c>
      <c r="G61" s="36"/>
      <c r="H61" s="36"/>
    </row>
    <row r="62" spans="1:8" ht="63.75" customHeight="1" x14ac:dyDescent="0.25">
      <c r="A62" s="33" t="s">
        <v>153</v>
      </c>
      <c r="B62" s="38" t="s">
        <v>133</v>
      </c>
      <c r="C62" s="39"/>
      <c r="D62" s="66" t="s">
        <v>461</v>
      </c>
      <c r="E62" s="66" t="s">
        <v>462</v>
      </c>
      <c r="F62" s="36" t="s">
        <v>403</v>
      </c>
      <c r="G62" s="36"/>
      <c r="H62" s="36"/>
    </row>
    <row r="63" spans="1:8" ht="63.75" customHeight="1" x14ac:dyDescent="0.25">
      <c r="A63" s="130"/>
      <c r="B63" s="131"/>
      <c r="C63" s="132"/>
      <c r="D63" s="139" t="str">
        <f>_xlfn.CONCAT("DOBRE PRAKTYKI dla ",B60)</f>
        <v xml:space="preserve">DOBRE PRAKTYKI dla Kryterium 8. Wsparcie studentów w uczeniu się, rozwoju społecznym, naukowym lub zawodowym i wejściu na rynek pracy oraz rozwój i doskonalenie form wsparcia </v>
      </c>
      <c r="E63" s="139"/>
      <c r="F63" s="121"/>
      <c r="G63" s="122"/>
      <c r="H63" s="123"/>
    </row>
    <row r="64" spans="1:8" ht="63.75" customHeight="1" x14ac:dyDescent="0.25">
      <c r="A64" s="133"/>
      <c r="B64" s="134"/>
      <c r="C64" s="135"/>
      <c r="D64" s="136" t="s">
        <v>463</v>
      </c>
      <c r="E64" s="136"/>
      <c r="F64" s="124"/>
      <c r="G64" s="125"/>
      <c r="H64" s="126"/>
    </row>
    <row r="65" spans="1:8" ht="18.75" x14ac:dyDescent="0.25">
      <c r="A65" s="31"/>
      <c r="B65" s="139" t="s">
        <v>154</v>
      </c>
      <c r="C65" s="139"/>
      <c r="D65" s="139"/>
      <c r="E65" s="139"/>
      <c r="F65" s="127"/>
      <c r="G65" s="128"/>
      <c r="H65" s="129"/>
    </row>
    <row r="66" spans="1:8" ht="180" x14ac:dyDescent="0.25">
      <c r="A66" s="33" t="s">
        <v>155</v>
      </c>
      <c r="B66" s="38" t="s">
        <v>134</v>
      </c>
      <c r="C66" s="39"/>
      <c r="D66" s="66" t="s">
        <v>465</v>
      </c>
      <c r="E66" s="66" t="s">
        <v>466</v>
      </c>
      <c r="F66" s="36"/>
      <c r="G66" s="36" t="s">
        <v>403</v>
      </c>
      <c r="H66" s="36"/>
    </row>
    <row r="67" spans="1:8" ht="54.75" customHeight="1" x14ac:dyDescent="0.25">
      <c r="A67" s="33" t="s">
        <v>156</v>
      </c>
      <c r="B67" s="38" t="s">
        <v>135</v>
      </c>
      <c r="C67" s="39"/>
      <c r="D67" s="66" t="s">
        <v>467</v>
      </c>
      <c r="E67" s="66" t="s">
        <v>474</v>
      </c>
      <c r="F67" s="36" t="s">
        <v>403</v>
      </c>
      <c r="G67" s="36"/>
      <c r="H67" s="36"/>
    </row>
    <row r="68" spans="1:8" ht="54.75" customHeight="1" x14ac:dyDescent="0.25">
      <c r="A68" s="130"/>
      <c r="B68" s="131"/>
      <c r="C68" s="132"/>
      <c r="D68" s="139" t="str">
        <f>_xlfn.CONCAT("DOBRE PRAKTYKI dla ",B65)</f>
        <v xml:space="preserve">DOBRE PRAKTYKI dla Kryterium 9. Publiczny dostęp do informacji o programie studiów, warunkach jego realizacji i osiąganych rezultatach </v>
      </c>
      <c r="E68" s="139"/>
      <c r="F68" s="121"/>
      <c r="G68" s="122"/>
      <c r="H68" s="123"/>
    </row>
    <row r="69" spans="1:8" ht="54.75" customHeight="1" x14ac:dyDescent="0.25">
      <c r="A69" s="133"/>
      <c r="B69" s="134"/>
      <c r="C69" s="135"/>
      <c r="D69" s="136" t="s">
        <v>468</v>
      </c>
      <c r="E69" s="136"/>
      <c r="F69" s="124"/>
      <c r="G69" s="125"/>
      <c r="H69" s="126"/>
    </row>
    <row r="70" spans="1:8" ht="18.75" x14ac:dyDescent="0.25">
      <c r="A70" s="31"/>
      <c r="B70" s="139" t="s">
        <v>157</v>
      </c>
      <c r="C70" s="139"/>
      <c r="D70" s="139"/>
      <c r="E70" s="139"/>
      <c r="F70" s="157"/>
      <c r="G70" s="158"/>
      <c r="H70" s="159"/>
    </row>
    <row r="71" spans="1:8" ht="83.25" customHeight="1" x14ac:dyDescent="0.25">
      <c r="A71" s="33" t="s">
        <v>158</v>
      </c>
      <c r="B71" s="38" t="s">
        <v>136</v>
      </c>
      <c r="C71" s="39"/>
      <c r="D71" s="66" t="s">
        <v>469</v>
      </c>
      <c r="E71" s="66" t="s">
        <v>471</v>
      </c>
      <c r="F71" s="36" t="s">
        <v>403</v>
      </c>
      <c r="G71" s="36"/>
      <c r="H71" s="36"/>
    </row>
    <row r="72" spans="1:8" ht="48.75" customHeight="1" x14ac:dyDescent="0.25">
      <c r="A72" s="33" t="s">
        <v>159</v>
      </c>
      <c r="B72" s="38" t="s">
        <v>137</v>
      </c>
      <c r="C72" s="39"/>
      <c r="D72" s="66" t="s">
        <v>470</v>
      </c>
      <c r="E72" s="66" t="s">
        <v>472</v>
      </c>
      <c r="F72" s="36"/>
      <c r="G72" s="36" t="s">
        <v>403</v>
      </c>
      <c r="H72" s="36"/>
    </row>
    <row r="73" spans="1:8" ht="18.75" x14ac:dyDescent="0.25">
      <c r="A73" s="130"/>
      <c r="B73" s="131"/>
      <c r="C73" s="132"/>
      <c r="D73" s="139" t="str">
        <f>_xlfn.CONCAT("DOBRE PRAKTYKI dla ",B70)</f>
        <v>DOBRE PRAKTYKI dla Kryterium 10. Polityka jakości, projektowanie, zatwierdzanie, monitorowanie, przegląd i doskonalenie programu studiów.</v>
      </c>
      <c r="E73" s="139"/>
      <c r="F73" s="121"/>
      <c r="G73" s="122"/>
      <c r="H73" s="123"/>
    </row>
    <row r="74" spans="1:8" ht="45.75" customHeight="1" x14ac:dyDescent="0.25">
      <c r="A74" s="133"/>
      <c r="B74" s="134"/>
      <c r="C74" s="135"/>
      <c r="D74" s="136" t="s">
        <v>473</v>
      </c>
      <c r="E74" s="136"/>
      <c r="F74" s="124"/>
      <c r="G74" s="125"/>
      <c r="H74" s="126"/>
    </row>
    <row r="75" spans="1:8" x14ac:dyDescent="0.25">
      <c r="A75" s="40"/>
      <c r="B75" s="41"/>
      <c r="C75" s="42"/>
      <c r="D75" s="42"/>
      <c r="E75" s="42"/>
      <c r="F75" s="146"/>
      <c r="G75" s="146"/>
      <c r="H75" s="146"/>
    </row>
    <row r="76" spans="1:8" x14ac:dyDescent="0.25">
      <c r="F76" s="149"/>
      <c r="G76" s="149"/>
      <c r="H76" s="149"/>
    </row>
    <row r="77" spans="1:8" x14ac:dyDescent="0.25">
      <c r="B77" s="154" t="s">
        <v>160</v>
      </c>
      <c r="C77" s="155"/>
      <c r="D77" s="155"/>
      <c r="E77" s="156"/>
      <c r="F77" s="11"/>
      <c r="G77" s="11"/>
      <c r="H77" s="11"/>
    </row>
    <row r="78" spans="1:8" ht="30" customHeight="1" x14ac:dyDescent="0.25">
      <c r="B78" s="153" t="s">
        <v>161</v>
      </c>
      <c r="C78" s="153"/>
      <c r="D78" s="153"/>
      <c r="E78" s="153"/>
      <c r="F78" s="149"/>
      <c r="G78" s="149"/>
      <c r="H78" s="149"/>
    </row>
    <row r="79" spans="1:8" x14ac:dyDescent="0.25">
      <c r="A79" s="150"/>
      <c r="B79" s="140" t="s">
        <v>464</v>
      </c>
      <c r="C79" s="140"/>
      <c r="D79" s="140"/>
      <c r="E79" s="140"/>
      <c r="F79" s="149"/>
      <c r="G79" s="149"/>
      <c r="H79" s="149"/>
    </row>
    <row r="80" spans="1:8" x14ac:dyDescent="0.25">
      <c r="A80" s="150"/>
      <c r="B80" s="140"/>
      <c r="C80" s="140"/>
      <c r="D80" s="140"/>
      <c r="E80" s="140"/>
      <c r="F80" s="149"/>
      <c r="G80" s="149"/>
      <c r="H80" s="149"/>
    </row>
    <row r="81" spans="1:8" x14ac:dyDescent="0.25">
      <c r="A81" s="150"/>
      <c r="B81" s="140"/>
      <c r="C81" s="140"/>
      <c r="D81" s="140"/>
      <c r="E81" s="140"/>
      <c r="F81" s="149"/>
      <c r="G81" s="149"/>
      <c r="H81" s="149"/>
    </row>
    <row r="82" spans="1:8" x14ac:dyDescent="0.25">
      <c r="A82" s="150"/>
      <c r="B82" s="140"/>
      <c r="C82" s="140"/>
      <c r="D82" s="140"/>
      <c r="E82" s="140"/>
      <c r="F82" s="149"/>
      <c r="G82" s="149"/>
      <c r="H82" s="149"/>
    </row>
    <row r="83" spans="1:8" x14ac:dyDescent="0.25">
      <c r="A83" s="150"/>
      <c r="B83" s="140"/>
      <c r="C83" s="140"/>
      <c r="D83" s="140"/>
      <c r="E83" s="140"/>
      <c r="F83" s="149"/>
      <c r="G83" s="149"/>
      <c r="H83" s="149"/>
    </row>
    <row r="84" spans="1:8" x14ac:dyDescent="0.25">
      <c r="A84" s="151"/>
      <c r="B84" s="153" t="s">
        <v>162</v>
      </c>
      <c r="C84" s="153"/>
      <c r="D84" s="153"/>
      <c r="E84" s="153"/>
      <c r="F84" s="149"/>
      <c r="G84" s="149"/>
      <c r="H84" s="149"/>
    </row>
    <row r="85" spans="1:8" x14ac:dyDescent="0.25">
      <c r="A85" s="151"/>
      <c r="B85" s="140"/>
      <c r="C85" s="140"/>
      <c r="D85" s="140"/>
      <c r="E85" s="140"/>
      <c r="F85" s="149"/>
      <c r="G85" s="149"/>
      <c r="H85" s="149"/>
    </row>
    <row r="86" spans="1:8" x14ac:dyDescent="0.25">
      <c r="A86" s="151"/>
      <c r="B86" s="140"/>
      <c r="C86" s="140"/>
      <c r="D86" s="140"/>
      <c r="E86" s="140"/>
      <c r="F86" s="149"/>
      <c r="G86" s="149"/>
      <c r="H86" s="149"/>
    </row>
    <row r="87" spans="1:8" x14ac:dyDescent="0.25">
      <c r="A87" s="151"/>
      <c r="B87" s="140"/>
      <c r="C87" s="140"/>
      <c r="D87" s="140"/>
      <c r="E87" s="140"/>
      <c r="F87" s="149"/>
      <c r="G87" s="149"/>
      <c r="H87" s="149"/>
    </row>
    <row r="88" spans="1:8" x14ac:dyDescent="0.25">
      <c r="A88" s="151"/>
      <c r="B88" s="140"/>
      <c r="C88" s="140"/>
      <c r="D88" s="140"/>
      <c r="E88" s="140"/>
      <c r="F88" s="149"/>
      <c r="G88" s="149"/>
      <c r="H88" s="149"/>
    </row>
    <row r="89" spans="1:8" x14ac:dyDescent="0.25">
      <c r="A89" s="152"/>
      <c r="B89" s="140"/>
      <c r="C89" s="140"/>
      <c r="D89" s="140"/>
      <c r="E89" s="140"/>
      <c r="F89" s="149"/>
      <c r="G89" s="149"/>
      <c r="H89" s="149"/>
    </row>
  </sheetData>
  <mergeCells count="80">
    <mergeCell ref="B77:E77"/>
    <mergeCell ref="B78:E78"/>
    <mergeCell ref="F78:H78"/>
    <mergeCell ref="A79:A89"/>
    <mergeCell ref="B79:E83"/>
    <mergeCell ref="F79:H89"/>
    <mergeCell ref="B84:E84"/>
    <mergeCell ref="B85:E89"/>
    <mergeCell ref="F76:H76"/>
    <mergeCell ref="D64:E64"/>
    <mergeCell ref="B65:E65"/>
    <mergeCell ref="D68:E68"/>
    <mergeCell ref="D69:E69"/>
    <mergeCell ref="B70:E70"/>
    <mergeCell ref="F70:H70"/>
    <mergeCell ref="F63:H64"/>
    <mergeCell ref="A68:C69"/>
    <mergeCell ref="F68:H69"/>
    <mergeCell ref="A73:C74"/>
    <mergeCell ref="F73:H74"/>
    <mergeCell ref="F65:H65"/>
    <mergeCell ref="D73:E73"/>
    <mergeCell ref="D74:E74"/>
    <mergeCell ref="F75:H75"/>
    <mergeCell ref="D63:E63"/>
    <mergeCell ref="D43:E43"/>
    <mergeCell ref="B44:E44"/>
    <mergeCell ref="D48:E48"/>
    <mergeCell ref="D49:E49"/>
    <mergeCell ref="B50:E50"/>
    <mergeCell ref="D53:E53"/>
    <mergeCell ref="A48:C49"/>
    <mergeCell ref="A53:C54"/>
    <mergeCell ref="A58:C59"/>
    <mergeCell ref="A63:C64"/>
    <mergeCell ref="D54:E54"/>
    <mergeCell ref="B55:E55"/>
    <mergeCell ref="D58:E58"/>
    <mergeCell ref="D59:E59"/>
    <mergeCell ref="B60:E60"/>
    <mergeCell ref="D42:E42"/>
    <mergeCell ref="F10:H10"/>
    <mergeCell ref="B12:E12"/>
    <mergeCell ref="D17:E17"/>
    <mergeCell ref="D18:E18"/>
    <mergeCell ref="B19:E19"/>
    <mergeCell ref="D29:E29"/>
    <mergeCell ref="A17:C18"/>
    <mergeCell ref="A29:C30"/>
    <mergeCell ref="A36:C37"/>
    <mergeCell ref="A42:C43"/>
    <mergeCell ref="D30:E30"/>
    <mergeCell ref="B31:E31"/>
    <mergeCell ref="D36:E36"/>
    <mergeCell ref="D37:E37"/>
    <mergeCell ref="B38:E38"/>
    <mergeCell ref="A1:H1"/>
    <mergeCell ref="B2:D4"/>
    <mergeCell ref="A6:C6"/>
    <mergeCell ref="D6:H6"/>
    <mergeCell ref="F9:H9"/>
    <mergeCell ref="A10:A11"/>
    <mergeCell ref="B10:B11"/>
    <mergeCell ref="C10:C11"/>
    <mergeCell ref="D10:D11"/>
    <mergeCell ref="E10:E11"/>
    <mergeCell ref="F17:H18"/>
    <mergeCell ref="F29:H30"/>
    <mergeCell ref="F36:H37"/>
    <mergeCell ref="F42:H43"/>
    <mergeCell ref="F48:H49"/>
    <mergeCell ref="F31:H31"/>
    <mergeCell ref="F19:H19"/>
    <mergeCell ref="F60:H60"/>
    <mergeCell ref="F55:H55"/>
    <mergeCell ref="F50:H50"/>
    <mergeCell ref="F44:H44"/>
    <mergeCell ref="F38:H38"/>
    <mergeCell ref="F53:H54"/>
    <mergeCell ref="F58:H59"/>
  </mergeCells>
  <conditionalFormatting sqref="D18:E18">
    <cfRule type="expression" dxfId="29" priority="12">
      <formula>ISTEXT(D18)</formula>
    </cfRule>
  </conditionalFormatting>
  <conditionalFormatting sqref="D30:E30">
    <cfRule type="expression" dxfId="28" priority="10">
      <formula>ISTEXT(D30)</formula>
    </cfRule>
  </conditionalFormatting>
  <conditionalFormatting sqref="D37:E37">
    <cfRule type="expression" dxfId="27" priority="9">
      <formula>ISTEXT(D37)</formula>
    </cfRule>
  </conditionalFormatting>
  <conditionalFormatting sqref="D43:E43">
    <cfRule type="expression" dxfId="26" priority="7">
      <formula>ISTEXT(D43)</formula>
    </cfRule>
  </conditionalFormatting>
  <conditionalFormatting sqref="D49:E49">
    <cfRule type="expression" dxfId="25" priority="6">
      <formula>ISTEXT(D49)</formula>
    </cfRule>
  </conditionalFormatting>
  <conditionalFormatting sqref="D54:E54">
    <cfRule type="expression" dxfId="24" priority="5">
      <formula>ISTEXT(D54)</formula>
    </cfRule>
  </conditionalFormatting>
  <conditionalFormatting sqref="D59:E59">
    <cfRule type="expression" dxfId="23" priority="4">
      <formula>ISTEXT(D59)</formula>
    </cfRule>
  </conditionalFormatting>
  <conditionalFormatting sqref="D64:E64">
    <cfRule type="expression" dxfId="22" priority="3">
      <formula>ISTEXT(D64)</formula>
    </cfRule>
  </conditionalFormatting>
  <conditionalFormatting sqref="D69:E69">
    <cfRule type="expression" dxfId="21" priority="2">
      <formula>ISTEXT(D69)</formula>
    </cfRule>
  </conditionalFormatting>
  <conditionalFormatting sqref="D74:E74">
    <cfRule type="expression" dxfId="20" priority="1">
      <formula>ISTEXT(D74)</formula>
    </cfRule>
  </conditionalFormatting>
  <dataValidations count="1">
    <dataValidation allowBlank="1" showErrorMessage="1" promptTitle="Wydział" prompt="Proszę wybrać Wydział z listy rozwijanej" sqref="A6" xr:uid="{229CC323-C1A6-4E6D-BD16-B481F89C5EB3}"/>
  </dataValidations>
  <pageMargins left="6.9791666666666665E-3" right="0.7" top="0.75" bottom="0.75" header="0.3" footer="0.3"/>
  <pageSetup paperSize="9" scale="39" fitToHeight="0" orientation="portrait" r:id="rId1"/>
  <headerFooter scaleWithDoc="0"/>
  <drawing r:id="rId2"/>
  <extLst>
    <ext xmlns:x14="http://schemas.microsoft.com/office/spreadsheetml/2009/9/main" uri="{CCE6A557-97BC-4b89-ADB6-D9C93CAAB3DF}">
      <x14:dataValidations xmlns:xm="http://schemas.microsoft.com/office/excel/2006/main" count="2">
        <x14:dataValidation type="list" allowBlank="1" showInputMessage="1" showErrorMessage="1" promptTitle="Wydział" prompt="Proszę wybrać Wydział z listy rozwijanej" xr:uid="{9410848D-529E-4282-B1E6-E791C9E94B2B}">
          <x14:formula1>
            <xm:f>WYDZIAŁY!$A$2:$A$15</xm:f>
          </x14:formula1>
          <xm:sqref>E5:H5</xm:sqref>
        </x14:dataValidation>
        <x14:dataValidation type="list" allowBlank="1" showInputMessage="1" showErrorMessage="1" prompt="Proszę wybrać kierunek z listy rozwijanej" xr:uid="{CB6A1511-6226-43FC-AE66-89D6DB76DF95}">
          <x14:formula1>
            <xm:f>OFFSET(WYDZIAŁY!$E$1,MATCH($A$6,WYDZIAŁY!$D$2:$D$45,0),0,COUNTIF(WYDZIAŁY!$D$2:$D$45,$A$6),1)</xm:f>
          </x14:formula1>
          <xm:sqref>D6:H6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14A671-7B9F-4949-9AA3-F2704B12D309}">
  <sheetPr>
    <pageSetUpPr fitToPage="1"/>
  </sheetPr>
  <dimension ref="A1:H89"/>
  <sheetViews>
    <sheetView showGridLines="0" view="pageBreakPreview" zoomScale="70" zoomScaleNormal="100" zoomScaleSheetLayoutView="70" workbookViewId="0">
      <pane xSplit="1" ySplit="11" topLeftCell="B12" activePane="bottomRight" state="frozen"/>
      <selection activeCell="A6" sqref="A6:C6"/>
      <selection pane="topRight" activeCell="A6" sqref="A6:C6"/>
      <selection pane="bottomLeft" activeCell="A6" sqref="A6:C6"/>
      <selection pane="bottomRight" activeCell="E13" sqref="E13"/>
    </sheetView>
  </sheetViews>
  <sheetFormatPr defaultColWidth="6.42578125" defaultRowHeight="15" x14ac:dyDescent="0.25"/>
  <cols>
    <col min="1" max="1" width="6.28515625" style="11" customWidth="1"/>
    <col min="2" max="2" width="77.7109375" style="10" customWidth="1"/>
    <col min="3" max="3" width="22.85546875" customWidth="1"/>
    <col min="4" max="4" width="62.5703125" customWidth="1"/>
    <col min="5" max="5" width="48.85546875" customWidth="1"/>
    <col min="6" max="6" width="6" style="1" customWidth="1"/>
    <col min="7" max="7" width="5.7109375" style="1" customWidth="1"/>
    <col min="8" max="8" width="6.28515625" style="1" customWidth="1"/>
  </cols>
  <sheetData>
    <row r="1" spans="1:8" x14ac:dyDescent="0.25">
      <c r="A1" s="145"/>
      <c r="B1" s="145"/>
      <c r="C1" s="145"/>
      <c r="D1" s="145"/>
      <c r="E1" s="145"/>
      <c r="F1" s="145"/>
      <c r="G1" s="145"/>
      <c r="H1" s="145"/>
    </row>
    <row r="2" spans="1:8" ht="15" customHeight="1" x14ac:dyDescent="0.25">
      <c r="B2" s="110" t="s">
        <v>369</v>
      </c>
      <c r="C2" s="110"/>
      <c r="D2" s="110"/>
    </row>
    <row r="3" spans="1:8" ht="37.5" customHeight="1" x14ac:dyDescent="0.25">
      <c r="B3" s="110"/>
      <c r="C3" s="110"/>
      <c r="D3" s="110"/>
      <c r="E3" s="29"/>
      <c r="F3" s="29"/>
      <c r="G3" s="29"/>
      <c r="H3" s="29"/>
    </row>
    <row r="4" spans="1:8" ht="37.5" customHeight="1" x14ac:dyDescent="0.25">
      <c r="B4" s="110"/>
      <c r="C4" s="110"/>
      <c r="D4" s="110"/>
      <c r="E4" s="26"/>
      <c r="F4" s="26"/>
      <c r="G4" s="26"/>
      <c r="H4" s="26"/>
    </row>
    <row r="5" spans="1:8" ht="12.75" customHeight="1" x14ac:dyDescent="0.35">
      <c r="C5" s="13"/>
      <c r="D5" s="13"/>
      <c r="E5" s="14"/>
      <c r="F5" s="20"/>
      <c r="G5" s="20"/>
      <c r="H5" s="20"/>
    </row>
    <row r="6" spans="1:8" ht="23.25" x14ac:dyDescent="0.35">
      <c r="A6" s="144" t="str">
        <f>Start!A12</f>
        <v>WYDZIAŁ EKONOMICZNY</v>
      </c>
      <c r="B6" s="144"/>
      <c r="C6" s="144"/>
      <c r="D6" s="144" t="s">
        <v>194</v>
      </c>
      <c r="E6" s="144"/>
      <c r="F6" s="144"/>
      <c r="G6" s="144"/>
      <c r="H6" s="144"/>
    </row>
    <row r="7" spans="1:8" ht="7.5" customHeight="1" x14ac:dyDescent="0.25">
      <c r="D7" s="28"/>
    </row>
    <row r="8" spans="1:8" ht="23.25" customHeight="1" x14ac:dyDescent="0.25"/>
    <row r="9" spans="1:8" x14ac:dyDescent="0.25">
      <c r="A9" s="16" t="s">
        <v>70</v>
      </c>
      <c r="B9" s="15" t="s">
        <v>71</v>
      </c>
      <c r="C9" s="12" t="s">
        <v>72</v>
      </c>
      <c r="D9" s="12" t="s">
        <v>73</v>
      </c>
      <c r="E9" s="12" t="s">
        <v>74</v>
      </c>
      <c r="F9" s="146" t="s">
        <v>75</v>
      </c>
      <c r="G9" s="146"/>
      <c r="H9" s="146"/>
    </row>
    <row r="10" spans="1:8" ht="122.25" customHeight="1" x14ac:dyDescent="0.25">
      <c r="A10" s="147" t="s">
        <v>0</v>
      </c>
      <c r="B10" s="141" t="s">
        <v>76</v>
      </c>
      <c r="C10" s="141" t="s">
        <v>77</v>
      </c>
      <c r="D10" s="141" t="s">
        <v>102</v>
      </c>
      <c r="E10" s="141" t="s">
        <v>78</v>
      </c>
      <c r="F10" s="141" t="s">
        <v>79</v>
      </c>
      <c r="G10" s="141"/>
      <c r="H10" s="141"/>
    </row>
    <row r="11" spans="1:8" ht="52.5" customHeight="1" x14ac:dyDescent="0.25">
      <c r="A11" s="147"/>
      <c r="B11" s="141"/>
      <c r="C11" s="141"/>
      <c r="D11" s="142"/>
      <c r="E11" s="141"/>
      <c r="F11" s="30" t="s">
        <v>103</v>
      </c>
      <c r="G11" s="30" t="s">
        <v>104</v>
      </c>
      <c r="H11" s="30" t="s">
        <v>105</v>
      </c>
    </row>
    <row r="12" spans="1:8" ht="18.75" x14ac:dyDescent="0.25">
      <c r="A12" s="31"/>
      <c r="B12" s="143" t="s">
        <v>80</v>
      </c>
      <c r="C12" s="143"/>
      <c r="D12" s="143"/>
      <c r="E12" s="143"/>
      <c r="F12" s="32">
        <v>3</v>
      </c>
      <c r="G12" s="32">
        <v>2</v>
      </c>
      <c r="H12" s="32">
        <v>1</v>
      </c>
    </row>
    <row r="13" spans="1:8" ht="99.2" customHeight="1" x14ac:dyDescent="0.25">
      <c r="A13" s="33" t="s">
        <v>106</v>
      </c>
      <c r="B13" s="34" t="s">
        <v>81</v>
      </c>
      <c r="C13" s="35"/>
      <c r="D13" s="38" t="s">
        <v>414</v>
      </c>
      <c r="E13" s="38" t="s">
        <v>416</v>
      </c>
      <c r="F13" s="36" t="s">
        <v>403</v>
      </c>
      <c r="G13" s="36"/>
      <c r="H13" s="36"/>
    </row>
    <row r="14" spans="1:8" ht="99.2" customHeight="1" x14ac:dyDescent="0.25">
      <c r="A14" s="33" t="s">
        <v>107</v>
      </c>
      <c r="B14" s="34" t="s">
        <v>82</v>
      </c>
      <c r="C14" s="35"/>
      <c r="D14" s="38" t="s">
        <v>407</v>
      </c>
      <c r="E14" s="38" t="s">
        <v>410</v>
      </c>
      <c r="F14" s="36" t="s">
        <v>403</v>
      </c>
      <c r="G14" s="36"/>
      <c r="H14" s="36"/>
    </row>
    <row r="15" spans="1:8" ht="99.2" customHeight="1" x14ac:dyDescent="0.25">
      <c r="A15" s="33" t="s">
        <v>83</v>
      </c>
      <c r="B15" s="34" t="s">
        <v>84</v>
      </c>
      <c r="C15" s="35"/>
      <c r="D15" s="35" t="s">
        <v>404</v>
      </c>
      <c r="E15" s="35" t="s">
        <v>404</v>
      </c>
      <c r="F15" s="36"/>
      <c r="G15" s="36"/>
      <c r="H15" s="36"/>
    </row>
    <row r="16" spans="1:8" ht="99.2" customHeight="1" x14ac:dyDescent="0.25">
      <c r="A16" s="33" t="s">
        <v>85</v>
      </c>
      <c r="B16" s="34" t="s">
        <v>86</v>
      </c>
      <c r="C16" s="35"/>
      <c r="D16" s="35" t="s">
        <v>404</v>
      </c>
      <c r="E16" s="35" t="s">
        <v>404</v>
      </c>
      <c r="F16" s="36"/>
      <c r="G16" s="36"/>
      <c r="H16" s="36"/>
    </row>
    <row r="17" spans="1:8" ht="36" customHeight="1" x14ac:dyDescent="0.25">
      <c r="A17" s="130"/>
      <c r="B17" s="131"/>
      <c r="C17" s="132"/>
      <c r="D17" s="148" t="str">
        <f>_xlfn.CONCAT("DOBRE PRAKTYKI dla ",B12)</f>
        <v xml:space="preserve">DOBRE PRAKTYKI dla Kryterium 1. Konstrukcja programu studiów: koncepcja, cele kształcenia i efekty uczenia się </v>
      </c>
      <c r="E17" s="148"/>
      <c r="F17" s="121"/>
      <c r="G17" s="122"/>
      <c r="H17" s="123"/>
    </row>
    <row r="18" spans="1:8" ht="48" customHeight="1" x14ac:dyDescent="0.25">
      <c r="A18" s="133"/>
      <c r="B18" s="134"/>
      <c r="C18" s="135"/>
      <c r="D18" s="136" t="s">
        <v>406</v>
      </c>
      <c r="E18" s="136"/>
      <c r="F18" s="124"/>
      <c r="G18" s="125"/>
      <c r="H18" s="126"/>
    </row>
    <row r="19" spans="1:8" ht="43.5" customHeight="1" x14ac:dyDescent="0.25">
      <c r="A19" s="31"/>
      <c r="B19" s="139" t="s">
        <v>87</v>
      </c>
      <c r="C19" s="139"/>
      <c r="D19" s="139"/>
      <c r="E19" s="139"/>
      <c r="F19" s="127"/>
      <c r="G19" s="128"/>
      <c r="H19" s="129"/>
    </row>
    <row r="20" spans="1:8" ht="99.2" customHeight="1" x14ac:dyDescent="0.25">
      <c r="A20" s="33" t="s">
        <v>108</v>
      </c>
      <c r="B20" s="37" t="s">
        <v>88</v>
      </c>
      <c r="C20" s="35"/>
      <c r="D20" s="38" t="s">
        <v>408</v>
      </c>
      <c r="E20" s="38" t="s">
        <v>418</v>
      </c>
      <c r="F20" s="36"/>
      <c r="G20" s="36" t="s">
        <v>403</v>
      </c>
      <c r="H20" s="36"/>
    </row>
    <row r="21" spans="1:8" ht="99.2" customHeight="1" x14ac:dyDescent="0.25">
      <c r="A21" s="33" t="s">
        <v>89</v>
      </c>
      <c r="B21" s="37" t="s">
        <v>90</v>
      </c>
      <c r="C21" s="35"/>
      <c r="D21" s="35" t="s">
        <v>404</v>
      </c>
      <c r="E21" s="35" t="s">
        <v>404</v>
      </c>
      <c r="F21" s="36"/>
      <c r="G21" s="36"/>
      <c r="H21" s="36"/>
    </row>
    <row r="22" spans="1:8" ht="99.2" customHeight="1" x14ac:dyDescent="0.25">
      <c r="A22" s="33" t="s">
        <v>109</v>
      </c>
      <c r="B22" s="37" t="s">
        <v>91</v>
      </c>
      <c r="C22" s="35"/>
      <c r="D22" s="38" t="s">
        <v>419</v>
      </c>
      <c r="E22" s="38" t="s">
        <v>420</v>
      </c>
      <c r="F22" s="36"/>
      <c r="G22" s="36" t="s">
        <v>403</v>
      </c>
      <c r="H22" s="36"/>
    </row>
    <row r="23" spans="1:8" ht="111" customHeight="1" x14ac:dyDescent="0.25">
      <c r="A23" s="33" t="s">
        <v>92</v>
      </c>
      <c r="B23" s="37" t="s">
        <v>93</v>
      </c>
      <c r="C23" s="35"/>
      <c r="D23" s="35" t="s">
        <v>404</v>
      </c>
      <c r="E23" s="35" t="s">
        <v>404</v>
      </c>
      <c r="F23" s="36"/>
      <c r="G23" s="36"/>
      <c r="H23" s="36"/>
    </row>
    <row r="24" spans="1:8" ht="99.2" customHeight="1" x14ac:dyDescent="0.25">
      <c r="A24" s="33" t="s">
        <v>110</v>
      </c>
      <c r="B24" s="37" t="s">
        <v>94</v>
      </c>
      <c r="C24" s="35"/>
      <c r="D24" s="38" t="s">
        <v>421</v>
      </c>
      <c r="E24" s="38" t="s">
        <v>423</v>
      </c>
      <c r="F24" s="36" t="s">
        <v>403</v>
      </c>
      <c r="G24" s="36"/>
      <c r="H24" s="36"/>
    </row>
    <row r="25" spans="1:8" ht="99.2" customHeight="1" x14ac:dyDescent="0.25">
      <c r="A25" s="33" t="s">
        <v>111</v>
      </c>
      <c r="B25" s="37" t="s">
        <v>95</v>
      </c>
      <c r="C25" s="35"/>
      <c r="D25" s="38" t="s">
        <v>430</v>
      </c>
      <c r="E25" s="38" t="s">
        <v>425</v>
      </c>
      <c r="F25" s="36" t="s">
        <v>403</v>
      </c>
      <c r="G25" s="36"/>
      <c r="H25" s="36"/>
    </row>
    <row r="26" spans="1:8" ht="99.2" customHeight="1" x14ac:dyDescent="0.25">
      <c r="A26" s="33" t="s">
        <v>96</v>
      </c>
      <c r="B26" s="37" t="s">
        <v>97</v>
      </c>
      <c r="C26" s="35"/>
      <c r="D26" s="35" t="s">
        <v>404</v>
      </c>
      <c r="E26" s="35" t="s">
        <v>404</v>
      </c>
      <c r="F26" s="36"/>
      <c r="G26" s="36"/>
      <c r="H26" s="36"/>
    </row>
    <row r="27" spans="1:8" ht="99.2" customHeight="1" x14ac:dyDescent="0.25">
      <c r="A27" s="33" t="s">
        <v>112</v>
      </c>
      <c r="B27" s="38" t="s">
        <v>98</v>
      </c>
      <c r="C27" s="35"/>
      <c r="D27" s="38" t="s">
        <v>426</v>
      </c>
      <c r="E27" s="38" t="s">
        <v>427</v>
      </c>
      <c r="F27" s="36"/>
      <c r="G27" s="36" t="s">
        <v>403</v>
      </c>
      <c r="H27" s="36"/>
    </row>
    <row r="28" spans="1:8" ht="99.2" customHeight="1" x14ac:dyDescent="0.25">
      <c r="A28" s="33" t="s">
        <v>99</v>
      </c>
      <c r="B28" s="38" t="s">
        <v>100</v>
      </c>
      <c r="C28" s="35"/>
      <c r="D28" s="35" t="s">
        <v>404</v>
      </c>
      <c r="E28" s="35" t="s">
        <v>404</v>
      </c>
      <c r="F28" s="36"/>
      <c r="G28" s="36"/>
      <c r="H28" s="36"/>
    </row>
    <row r="29" spans="1:8" ht="70.5" customHeight="1" x14ac:dyDescent="0.25">
      <c r="A29" s="130"/>
      <c r="B29" s="131"/>
      <c r="C29" s="132"/>
      <c r="D29" s="139" t="str">
        <f>_xlfn.CONCAT("DOBRE PRAKTYKI dla ",B19)</f>
        <v>DOBRE PRAKTYKI dla Kryterium 2. Realizacja programu studiów: treści programowe, harmonogram realizacji programu studiów oraz formy i organizacja zajęć, metody kształcenia, praktyki zawodowe, organizacja procesu nauczania i uczenia się</v>
      </c>
      <c r="E29" s="139"/>
      <c r="F29" s="121"/>
      <c r="G29" s="122"/>
      <c r="H29" s="123"/>
    </row>
    <row r="30" spans="1:8" ht="99.2" customHeight="1" x14ac:dyDescent="0.25">
      <c r="A30" s="133"/>
      <c r="B30" s="134"/>
      <c r="C30" s="135"/>
      <c r="D30" s="136" t="s">
        <v>422</v>
      </c>
      <c r="E30" s="136"/>
      <c r="F30" s="124"/>
      <c r="G30" s="125"/>
      <c r="H30" s="126"/>
    </row>
    <row r="31" spans="1:8" ht="18.75" customHeight="1" x14ac:dyDescent="0.25">
      <c r="A31" s="31"/>
      <c r="B31" s="139" t="s">
        <v>101</v>
      </c>
      <c r="C31" s="139"/>
      <c r="D31" s="139"/>
      <c r="E31" s="139"/>
      <c r="F31" s="127"/>
      <c r="G31" s="128"/>
      <c r="H31" s="129"/>
    </row>
    <row r="32" spans="1:8" ht="108.75" customHeight="1" x14ac:dyDescent="0.25">
      <c r="A32" s="33" t="s">
        <v>117</v>
      </c>
      <c r="B32" s="38" t="s">
        <v>113</v>
      </c>
      <c r="C32" s="39"/>
      <c r="D32" s="38" t="s">
        <v>432</v>
      </c>
      <c r="E32" s="38" t="s">
        <v>433</v>
      </c>
      <c r="F32" s="36" t="s">
        <v>403</v>
      </c>
      <c r="G32" s="36"/>
      <c r="H32" s="36"/>
    </row>
    <row r="33" spans="1:8" ht="141.75" customHeight="1" x14ac:dyDescent="0.25">
      <c r="A33" s="33" t="s">
        <v>118</v>
      </c>
      <c r="B33" s="38" t="s">
        <v>114</v>
      </c>
      <c r="C33" s="39"/>
      <c r="D33" s="66" t="s">
        <v>434</v>
      </c>
      <c r="E33" s="66" t="s">
        <v>435</v>
      </c>
      <c r="F33" s="36" t="s">
        <v>403</v>
      </c>
      <c r="G33" s="36"/>
      <c r="H33" s="36"/>
    </row>
    <row r="34" spans="1:8" ht="79.5" customHeight="1" x14ac:dyDescent="0.25">
      <c r="A34" s="33" t="s">
        <v>120</v>
      </c>
      <c r="B34" s="38" t="s">
        <v>115</v>
      </c>
      <c r="C34" s="39"/>
      <c r="D34" s="39" t="s">
        <v>404</v>
      </c>
      <c r="E34" s="39" t="s">
        <v>404</v>
      </c>
      <c r="F34" s="36"/>
      <c r="G34" s="36"/>
      <c r="H34" s="36"/>
    </row>
    <row r="35" spans="1:8" ht="195" x14ac:dyDescent="0.25">
      <c r="A35" s="33" t="s">
        <v>119</v>
      </c>
      <c r="B35" s="38" t="s">
        <v>116</v>
      </c>
      <c r="C35" s="39"/>
      <c r="D35" s="66" t="s">
        <v>436</v>
      </c>
      <c r="E35" s="66" t="s">
        <v>437</v>
      </c>
      <c r="F35" s="36"/>
      <c r="G35" s="36" t="s">
        <v>403</v>
      </c>
      <c r="H35" s="36"/>
    </row>
    <row r="36" spans="1:8" ht="44.25" customHeight="1" x14ac:dyDescent="0.25">
      <c r="A36" s="130"/>
      <c r="B36" s="131"/>
      <c r="C36" s="132"/>
      <c r="D36" s="139" t="str">
        <f>_xlfn.CONCAT("DOBRE PRAKTYKI dla ",B31)</f>
        <v xml:space="preserve">DOBRE PRAKTYKI dla Kryterium 3. Przyjęcie na studia, weryfikacja osiągnięcia przez studentów efektów uczenia się, zaliczanie poszczególnych semestrów i lat oraz dyplomowanie </v>
      </c>
      <c r="E36" s="139"/>
      <c r="F36" s="121"/>
      <c r="G36" s="122"/>
      <c r="H36" s="123"/>
    </row>
    <row r="37" spans="1:8" ht="31.5" customHeight="1" x14ac:dyDescent="0.25">
      <c r="A37" s="133"/>
      <c r="B37" s="134"/>
      <c r="C37" s="135"/>
      <c r="D37" s="136" t="s">
        <v>438</v>
      </c>
      <c r="E37" s="136"/>
      <c r="F37" s="124"/>
      <c r="G37" s="125"/>
      <c r="H37" s="126"/>
    </row>
    <row r="38" spans="1:8" ht="18.75" x14ac:dyDescent="0.25">
      <c r="A38" s="31"/>
      <c r="B38" s="139" t="s">
        <v>121</v>
      </c>
      <c r="C38" s="139"/>
      <c r="D38" s="139"/>
      <c r="E38" s="139"/>
      <c r="F38" s="127"/>
      <c r="G38" s="128"/>
      <c r="H38" s="129"/>
    </row>
    <row r="39" spans="1:8" ht="63" customHeight="1" x14ac:dyDescent="0.25">
      <c r="A39" s="33" t="s">
        <v>138</v>
      </c>
      <c r="B39" s="38" t="s">
        <v>122</v>
      </c>
      <c r="C39" s="39"/>
      <c r="D39" s="66" t="s">
        <v>439</v>
      </c>
      <c r="E39" s="66" t="s">
        <v>440</v>
      </c>
      <c r="F39" s="36" t="s">
        <v>403</v>
      </c>
      <c r="G39" s="36"/>
      <c r="H39" s="36"/>
    </row>
    <row r="40" spans="1:8" ht="82.5" customHeight="1" x14ac:dyDescent="0.25">
      <c r="A40" s="33" t="s">
        <v>139</v>
      </c>
      <c r="B40" s="38" t="s">
        <v>123</v>
      </c>
      <c r="C40" s="39"/>
      <c r="D40" s="39" t="s">
        <v>404</v>
      </c>
      <c r="E40" s="39" t="s">
        <v>404</v>
      </c>
      <c r="F40" s="36"/>
      <c r="G40" s="36"/>
      <c r="H40" s="36"/>
    </row>
    <row r="41" spans="1:8" ht="94.5" customHeight="1" x14ac:dyDescent="0.25">
      <c r="A41" s="33" t="s">
        <v>140</v>
      </c>
      <c r="B41" s="38" t="s">
        <v>124</v>
      </c>
      <c r="C41" s="39"/>
      <c r="D41" s="66" t="s">
        <v>441</v>
      </c>
      <c r="E41" s="66" t="s">
        <v>442</v>
      </c>
      <c r="F41" s="36"/>
      <c r="G41" s="36" t="s">
        <v>403</v>
      </c>
      <c r="H41" s="36"/>
    </row>
    <row r="42" spans="1:8" ht="44.25" customHeight="1" x14ac:dyDescent="0.25">
      <c r="A42" s="130"/>
      <c r="B42" s="131"/>
      <c r="C42" s="132"/>
      <c r="D42" s="139" t="str">
        <f>_xlfn.CONCAT("DOBRE PRAKTYKI dla ",B38)</f>
        <v xml:space="preserve">DOBRE PRAKTYKI dla Kryterium 4. Kompetencje, doświadczenie, kwalifikacje i liczebność kadry prowadzącej kształcenie oraz rozwój i doskonalenie kadry </v>
      </c>
      <c r="E42" s="139"/>
      <c r="F42" s="121"/>
      <c r="G42" s="122"/>
      <c r="H42" s="123"/>
    </row>
    <row r="43" spans="1:8" ht="59.25" customHeight="1" x14ac:dyDescent="0.25">
      <c r="A43" s="133"/>
      <c r="B43" s="134"/>
      <c r="C43" s="135"/>
      <c r="D43" s="136" t="s">
        <v>443</v>
      </c>
      <c r="E43" s="136"/>
      <c r="F43" s="124"/>
      <c r="G43" s="125"/>
      <c r="H43" s="126"/>
    </row>
    <row r="44" spans="1:8" ht="18.75" x14ac:dyDescent="0.25">
      <c r="A44" s="31"/>
      <c r="B44" s="139" t="s">
        <v>141</v>
      </c>
      <c r="C44" s="139"/>
      <c r="D44" s="139"/>
      <c r="E44" s="139"/>
      <c r="F44" s="127"/>
      <c r="G44" s="128"/>
      <c r="H44" s="129"/>
    </row>
    <row r="45" spans="1:8" ht="141" customHeight="1" x14ac:dyDescent="0.25">
      <c r="A45" s="33" t="s">
        <v>142</v>
      </c>
      <c r="B45" s="38" t="s">
        <v>125</v>
      </c>
      <c r="C45" s="39"/>
      <c r="D45" s="66" t="s">
        <v>444</v>
      </c>
      <c r="E45" s="66" t="s">
        <v>445</v>
      </c>
      <c r="F45" s="36"/>
      <c r="G45" s="36" t="s">
        <v>403</v>
      </c>
      <c r="H45" s="36"/>
    </row>
    <row r="46" spans="1:8" ht="83.25" customHeight="1" x14ac:dyDescent="0.25">
      <c r="A46" s="33" t="s">
        <v>143</v>
      </c>
      <c r="B46" s="38" t="s">
        <v>126</v>
      </c>
      <c r="C46" s="39"/>
      <c r="D46" s="39" t="s">
        <v>404</v>
      </c>
      <c r="E46" s="39" t="s">
        <v>404</v>
      </c>
      <c r="F46" s="36"/>
      <c r="G46" s="36"/>
      <c r="H46" s="36"/>
    </row>
    <row r="47" spans="1:8" ht="85.5" customHeight="1" x14ac:dyDescent="0.25">
      <c r="A47" s="33" t="s">
        <v>144</v>
      </c>
      <c r="B47" s="38" t="s">
        <v>127</v>
      </c>
      <c r="C47" s="39"/>
      <c r="D47" s="66" t="s">
        <v>447</v>
      </c>
      <c r="E47" s="66" t="s">
        <v>448</v>
      </c>
      <c r="F47" s="36" t="s">
        <v>403</v>
      </c>
      <c r="G47" s="36"/>
      <c r="H47" s="36"/>
    </row>
    <row r="48" spans="1:8" ht="85.5" customHeight="1" x14ac:dyDescent="0.25">
      <c r="A48" s="130"/>
      <c r="B48" s="131"/>
      <c r="C48" s="132"/>
      <c r="D48" s="139" t="str">
        <f>_xlfn.CONCAT("DOBRE PRAKTYKI dla ",B44)</f>
        <v xml:space="preserve">DOBRE PRAKTYKI dla Kryterium 5. Infrastruktura i zasoby edukacyjne wykorzystywane w realizacji programu studiów oraz ich doskonalenie </v>
      </c>
      <c r="E48" s="139"/>
      <c r="F48" s="121"/>
      <c r="G48" s="122"/>
      <c r="H48" s="123"/>
    </row>
    <row r="49" spans="1:8" ht="85.5" customHeight="1" x14ac:dyDescent="0.25">
      <c r="A49" s="133"/>
      <c r="B49" s="134"/>
      <c r="C49" s="135"/>
      <c r="D49" s="136" t="s">
        <v>446</v>
      </c>
      <c r="E49" s="136"/>
      <c r="F49" s="124"/>
      <c r="G49" s="125"/>
      <c r="H49" s="126"/>
    </row>
    <row r="50" spans="1:8" ht="18.75" x14ac:dyDescent="0.25">
      <c r="A50" s="31"/>
      <c r="B50" s="139" t="s">
        <v>145</v>
      </c>
      <c r="C50" s="139"/>
      <c r="D50" s="139"/>
      <c r="E50" s="139"/>
      <c r="F50" s="127"/>
      <c r="G50" s="128"/>
      <c r="H50" s="129"/>
    </row>
    <row r="51" spans="1:8" ht="45.75" customHeight="1" x14ac:dyDescent="0.25">
      <c r="A51" s="33" t="s">
        <v>146</v>
      </c>
      <c r="B51" s="38" t="s">
        <v>128</v>
      </c>
      <c r="C51" s="39"/>
      <c r="D51" s="66" t="s">
        <v>449</v>
      </c>
      <c r="E51" s="66" t="s">
        <v>450</v>
      </c>
      <c r="F51" s="36"/>
      <c r="G51" s="36" t="s">
        <v>403</v>
      </c>
      <c r="H51" s="36"/>
    </row>
    <row r="52" spans="1:8" ht="69.75" customHeight="1" x14ac:dyDescent="0.25">
      <c r="A52" s="33" t="s">
        <v>147</v>
      </c>
      <c r="B52" s="38" t="s">
        <v>129</v>
      </c>
      <c r="C52" s="39"/>
      <c r="D52" s="66" t="s">
        <v>451</v>
      </c>
      <c r="E52" s="66" t="s">
        <v>452</v>
      </c>
      <c r="F52" s="36"/>
      <c r="G52" s="36" t="s">
        <v>403</v>
      </c>
      <c r="H52" s="36"/>
    </row>
    <row r="53" spans="1:8" ht="69.75" customHeight="1" x14ac:dyDescent="0.25">
      <c r="A53" s="130"/>
      <c r="B53" s="131"/>
      <c r="C53" s="132"/>
      <c r="D53" s="139" t="str">
        <f>_xlfn.CONCAT("DOBRE PRAKTYKI dla ",B50)</f>
        <v xml:space="preserve">DOBRE PRAKTYKI dla Kryterium 6. Współpraca z otoczeniem społeczno-gospodarczym w konstruowaniu, realizacji i doskonaleniu programu studiów oraz jej wpływ na rozwój kierunku </v>
      </c>
      <c r="E53" s="139"/>
      <c r="F53" s="121"/>
      <c r="G53" s="122"/>
      <c r="H53" s="123"/>
    </row>
    <row r="54" spans="1:8" ht="69.75" customHeight="1" x14ac:dyDescent="0.25">
      <c r="A54" s="133"/>
      <c r="B54" s="134"/>
      <c r="C54" s="135"/>
      <c r="D54" s="137" t="s">
        <v>453</v>
      </c>
      <c r="E54" s="138"/>
      <c r="F54" s="124"/>
      <c r="G54" s="125"/>
      <c r="H54" s="126"/>
    </row>
    <row r="55" spans="1:8" ht="18.75" x14ac:dyDescent="0.25">
      <c r="A55" s="31"/>
      <c r="B55" s="139" t="s">
        <v>148</v>
      </c>
      <c r="C55" s="139"/>
      <c r="D55" s="139"/>
      <c r="E55" s="139"/>
      <c r="F55" s="127"/>
      <c r="G55" s="128"/>
      <c r="H55" s="129"/>
    </row>
    <row r="56" spans="1:8" ht="108.75" customHeight="1" x14ac:dyDescent="0.25">
      <c r="A56" s="33" t="s">
        <v>149</v>
      </c>
      <c r="B56" s="38" t="s">
        <v>130</v>
      </c>
      <c r="C56" s="39"/>
      <c r="D56" s="66" t="s">
        <v>459</v>
      </c>
      <c r="E56" s="66" t="s">
        <v>460</v>
      </c>
      <c r="F56" s="36" t="s">
        <v>403</v>
      </c>
      <c r="G56" s="36"/>
      <c r="H56" s="36"/>
    </row>
    <row r="57" spans="1:8" ht="55.5" customHeight="1" x14ac:dyDescent="0.25">
      <c r="A57" s="33" t="s">
        <v>150</v>
      </c>
      <c r="B57" s="38" t="s">
        <v>131</v>
      </c>
      <c r="C57" s="39"/>
      <c r="D57" s="66" t="s">
        <v>461</v>
      </c>
      <c r="E57" s="66" t="s">
        <v>462</v>
      </c>
      <c r="F57" s="36" t="s">
        <v>403</v>
      </c>
      <c r="G57" s="36"/>
      <c r="H57" s="36"/>
    </row>
    <row r="58" spans="1:8" ht="47.25" customHeight="1" x14ac:dyDescent="0.25">
      <c r="A58" s="130"/>
      <c r="B58" s="131"/>
      <c r="C58" s="132"/>
      <c r="D58" s="139" t="str">
        <f>_xlfn.CONCAT("DOBRE PRAKTYKI dla ",B55)</f>
        <v xml:space="preserve">DOBRE PRAKTYKI dla Kryterium 7. Warunki i sposoby podnoszenia stopnia umiędzynarodowienia procesu kształcenia na kierunku </v>
      </c>
      <c r="E58" s="139"/>
      <c r="F58" s="121"/>
      <c r="G58" s="122"/>
      <c r="H58" s="123"/>
    </row>
    <row r="59" spans="1:8" ht="47.25" customHeight="1" x14ac:dyDescent="0.25">
      <c r="A59" s="133"/>
      <c r="B59" s="134"/>
      <c r="C59" s="135"/>
      <c r="D59" s="136" t="s">
        <v>463</v>
      </c>
      <c r="E59" s="136"/>
      <c r="F59" s="124"/>
      <c r="G59" s="125"/>
      <c r="H59" s="126"/>
    </row>
    <row r="60" spans="1:8" ht="18.75" x14ac:dyDescent="0.25">
      <c r="A60" s="31"/>
      <c r="B60" s="139" t="s">
        <v>151</v>
      </c>
      <c r="C60" s="139"/>
      <c r="D60" s="139"/>
      <c r="E60" s="139"/>
      <c r="F60" s="127"/>
      <c r="G60" s="128"/>
      <c r="H60" s="129"/>
    </row>
    <row r="61" spans="1:8" ht="132.75" customHeight="1" x14ac:dyDescent="0.25">
      <c r="A61" s="33" t="s">
        <v>152</v>
      </c>
      <c r="B61" s="38" t="s">
        <v>132</v>
      </c>
      <c r="C61" s="39"/>
      <c r="D61" s="66" t="s">
        <v>459</v>
      </c>
      <c r="E61" s="66" t="s">
        <v>460</v>
      </c>
      <c r="F61" s="36" t="s">
        <v>403</v>
      </c>
      <c r="G61" s="36"/>
      <c r="H61" s="36"/>
    </row>
    <row r="62" spans="1:8" ht="63.75" customHeight="1" x14ac:dyDescent="0.25">
      <c r="A62" s="33" t="s">
        <v>153</v>
      </c>
      <c r="B62" s="38" t="s">
        <v>133</v>
      </c>
      <c r="C62" s="39"/>
      <c r="D62" s="66" t="s">
        <v>461</v>
      </c>
      <c r="E62" s="66" t="s">
        <v>462</v>
      </c>
      <c r="F62" s="36" t="s">
        <v>403</v>
      </c>
      <c r="G62" s="36"/>
      <c r="H62" s="36"/>
    </row>
    <row r="63" spans="1:8" ht="63.75" customHeight="1" x14ac:dyDescent="0.25">
      <c r="A63" s="130"/>
      <c r="B63" s="131"/>
      <c r="C63" s="132"/>
      <c r="D63" s="139" t="str">
        <f>_xlfn.CONCAT("DOBRE PRAKTYKI dla ",B60)</f>
        <v xml:space="preserve">DOBRE PRAKTYKI dla Kryterium 8. Wsparcie studentów w uczeniu się, rozwoju społecznym, naukowym lub zawodowym i wejściu na rynek pracy oraz rozwój i doskonalenie form wsparcia </v>
      </c>
      <c r="E63" s="139"/>
      <c r="F63" s="121"/>
      <c r="G63" s="122"/>
      <c r="H63" s="123"/>
    </row>
    <row r="64" spans="1:8" ht="63.75" customHeight="1" x14ac:dyDescent="0.25">
      <c r="A64" s="133"/>
      <c r="B64" s="134"/>
      <c r="C64" s="135"/>
      <c r="D64" s="136" t="s">
        <v>463</v>
      </c>
      <c r="E64" s="136"/>
      <c r="F64" s="124"/>
      <c r="G64" s="125"/>
      <c r="H64" s="126"/>
    </row>
    <row r="65" spans="1:8" ht="18.75" x14ac:dyDescent="0.25">
      <c r="A65" s="31"/>
      <c r="B65" s="139" t="s">
        <v>154</v>
      </c>
      <c r="C65" s="139"/>
      <c r="D65" s="139"/>
      <c r="E65" s="139"/>
      <c r="F65" s="127"/>
      <c r="G65" s="128"/>
      <c r="H65" s="129"/>
    </row>
    <row r="66" spans="1:8" ht="180" x14ac:dyDescent="0.25">
      <c r="A66" s="33" t="s">
        <v>155</v>
      </c>
      <c r="B66" s="38" t="s">
        <v>134</v>
      </c>
      <c r="C66" s="39"/>
      <c r="D66" s="66" t="s">
        <v>465</v>
      </c>
      <c r="E66" s="66" t="s">
        <v>466</v>
      </c>
      <c r="F66" s="36"/>
      <c r="G66" s="36" t="s">
        <v>403</v>
      </c>
      <c r="H66" s="36"/>
    </row>
    <row r="67" spans="1:8" ht="54.75" customHeight="1" x14ac:dyDescent="0.25">
      <c r="A67" s="33" t="s">
        <v>156</v>
      </c>
      <c r="B67" s="38" t="s">
        <v>135</v>
      </c>
      <c r="C67" s="39"/>
      <c r="D67" s="66" t="s">
        <v>467</v>
      </c>
      <c r="E67" s="66" t="s">
        <v>474</v>
      </c>
      <c r="F67" s="36" t="s">
        <v>403</v>
      </c>
      <c r="G67" s="36"/>
      <c r="H67" s="36"/>
    </row>
    <row r="68" spans="1:8" ht="54.75" customHeight="1" x14ac:dyDescent="0.25">
      <c r="A68" s="130"/>
      <c r="B68" s="131"/>
      <c r="C68" s="132"/>
      <c r="D68" s="139" t="str">
        <f>_xlfn.CONCAT("DOBRE PRAKTYKI dla ",B65)</f>
        <v xml:space="preserve">DOBRE PRAKTYKI dla Kryterium 9. Publiczny dostęp do informacji o programie studiów, warunkach jego realizacji i osiąganych rezultatach </v>
      </c>
      <c r="E68" s="139"/>
      <c r="F68" s="121"/>
      <c r="G68" s="122"/>
      <c r="H68" s="123"/>
    </row>
    <row r="69" spans="1:8" ht="54.75" customHeight="1" x14ac:dyDescent="0.25">
      <c r="A69" s="133"/>
      <c r="B69" s="134"/>
      <c r="C69" s="135"/>
      <c r="D69" s="136" t="s">
        <v>468</v>
      </c>
      <c r="E69" s="136"/>
      <c r="F69" s="124"/>
      <c r="G69" s="125"/>
      <c r="H69" s="126"/>
    </row>
    <row r="70" spans="1:8" ht="18.75" x14ac:dyDescent="0.25">
      <c r="A70" s="31"/>
      <c r="B70" s="139" t="s">
        <v>157</v>
      </c>
      <c r="C70" s="139"/>
      <c r="D70" s="139"/>
      <c r="E70" s="139"/>
      <c r="F70" s="157"/>
      <c r="G70" s="158"/>
      <c r="H70" s="159"/>
    </row>
    <row r="71" spans="1:8" ht="83.25" customHeight="1" x14ac:dyDescent="0.25">
      <c r="A71" s="33" t="s">
        <v>158</v>
      </c>
      <c r="B71" s="38" t="s">
        <v>136</v>
      </c>
      <c r="C71" s="39"/>
      <c r="D71" s="66" t="s">
        <v>469</v>
      </c>
      <c r="E71" s="66" t="s">
        <v>471</v>
      </c>
      <c r="F71" s="36" t="s">
        <v>403</v>
      </c>
      <c r="G71" s="36"/>
      <c r="H71" s="36"/>
    </row>
    <row r="72" spans="1:8" ht="48.75" customHeight="1" x14ac:dyDescent="0.25">
      <c r="A72" s="33" t="s">
        <v>159</v>
      </c>
      <c r="B72" s="38" t="s">
        <v>137</v>
      </c>
      <c r="C72" s="39"/>
      <c r="D72" s="66" t="s">
        <v>470</v>
      </c>
      <c r="E72" s="66" t="s">
        <v>472</v>
      </c>
      <c r="F72" s="36"/>
      <c r="G72" s="36" t="s">
        <v>403</v>
      </c>
      <c r="H72" s="36"/>
    </row>
    <row r="73" spans="1:8" ht="18.75" x14ac:dyDescent="0.25">
      <c r="A73" s="130"/>
      <c r="B73" s="131"/>
      <c r="C73" s="132"/>
      <c r="D73" s="139" t="str">
        <f>_xlfn.CONCAT("DOBRE PRAKTYKI dla ",B70)</f>
        <v>DOBRE PRAKTYKI dla Kryterium 10. Polityka jakości, projektowanie, zatwierdzanie, monitorowanie, przegląd i doskonalenie programu studiów.</v>
      </c>
      <c r="E73" s="139"/>
      <c r="F73" s="121"/>
      <c r="G73" s="122"/>
      <c r="H73" s="123"/>
    </row>
    <row r="74" spans="1:8" ht="45.75" customHeight="1" x14ac:dyDescent="0.25">
      <c r="A74" s="133"/>
      <c r="B74" s="134"/>
      <c r="C74" s="135"/>
      <c r="D74" s="136" t="s">
        <v>473</v>
      </c>
      <c r="E74" s="136"/>
      <c r="F74" s="124"/>
      <c r="G74" s="125"/>
      <c r="H74" s="126"/>
    </row>
    <row r="75" spans="1:8" x14ac:dyDescent="0.25">
      <c r="A75" s="40"/>
      <c r="B75" s="41"/>
      <c r="C75" s="42"/>
      <c r="D75" s="42"/>
      <c r="E75" s="42"/>
      <c r="F75" s="146"/>
      <c r="G75" s="146"/>
      <c r="H75" s="146"/>
    </row>
    <row r="76" spans="1:8" x14ac:dyDescent="0.25">
      <c r="F76" s="149"/>
      <c r="G76" s="149"/>
      <c r="H76" s="149"/>
    </row>
    <row r="77" spans="1:8" x14ac:dyDescent="0.25">
      <c r="B77" s="154" t="s">
        <v>160</v>
      </c>
      <c r="C77" s="155"/>
      <c r="D77" s="155"/>
      <c r="E77" s="156"/>
      <c r="F77" s="11"/>
      <c r="G77" s="11"/>
      <c r="H77" s="11"/>
    </row>
    <row r="78" spans="1:8" ht="30" customHeight="1" x14ac:dyDescent="0.25">
      <c r="B78" s="153" t="s">
        <v>161</v>
      </c>
      <c r="C78" s="153"/>
      <c r="D78" s="153"/>
      <c r="E78" s="153"/>
      <c r="F78" s="149"/>
      <c r="G78" s="149"/>
      <c r="H78" s="149"/>
    </row>
    <row r="79" spans="1:8" x14ac:dyDescent="0.25">
      <c r="A79" s="150"/>
      <c r="B79" s="140" t="s">
        <v>464</v>
      </c>
      <c r="C79" s="140"/>
      <c r="D79" s="140"/>
      <c r="E79" s="140"/>
      <c r="F79" s="149"/>
      <c r="G79" s="149"/>
      <c r="H79" s="149"/>
    </row>
    <row r="80" spans="1:8" x14ac:dyDescent="0.25">
      <c r="A80" s="150"/>
      <c r="B80" s="140"/>
      <c r="C80" s="140"/>
      <c r="D80" s="140"/>
      <c r="E80" s="140"/>
      <c r="F80" s="149"/>
      <c r="G80" s="149"/>
      <c r="H80" s="149"/>
    </row>
    <row r="81" spans="1:8" x14ac:dyDescent="0.25">
      <c r="A81" s="150"/>
      <c r="B81" s="140"/>
      <c r="C81" s="140"/>
      <c r="D81" s="140"/>
      <c r="E81" s="140"/>
      <c r="F81" s="149"/>
      <c r="G81" s="149"/>
      <c r="H81" s="149"/>
    </row>
    <row r="82" spans="1:8" x14ac:dyDescent="0.25">
      <c r="A82" s="150"/>
      <c r="B82" s="140"/>
      <c r="C82" s="140"/>
      <c r="D82" s="140"/>
      <c r="E82" s="140"/>
      <c r="F82" s="149"/>
      <c r="G82" s="149"/>
      <c r="H82" s="149"/>
    </row>
    <row r="83" spans="1:8" x14ac:dyDescent="0.25">
      <c r="A83" s="150"/>
      <c r="B83" s="140"/>
      <c r="C83" s="140"/>
      <c r="D83" s="140"/>
      <c r="E83" s="140"/>
      <c r="F83" s="149"/>
      <c r="G83" s="149"/>
      <c r="H83" s="149"/>
    </row>
    <row r="84" spans="1:8" x14ac:dyDescent="0.25">
      <c r="A84" s="151"/>
      <c r="B84" s="153" t="s">
        <v>162</v>
      </c>
      <c r="C84" s="153"/>
      <c r="D84" s="153"/>
      <c r="E84" s="153"/>
      <c r="F84" s="149"/>
      <c r="G84" s="149"/>
      <c r="H84" s="149"/>
    </row>
    <row r="85" spans="1:8" x14ac:dyDescent="0.25">
      <c r="A85" s="151"/>
      <c r="B85" s="140"/>
      <c r="C85" s="140"/>
      <c r="D85" s="140"/>
      <c r="E85" s="140"/>
      <c r="F85" s="149"/>
      <c r="G85" s="149"/>
      <c r="H85" s="149"/>
    </row>
    <row r="86" spans="1:8" x14ac:dyDescent="0.25">
      <c r="A86" s="151"/>
      <c r="B86" s="140"/>
      <c r="C86" s="140"/>
      <c r="D86" s="140"/>
      <c r="E86" s="140"/>
      <c r="F86" s="149"/>
      <c r="G86" s="149"/>
      <c r="H86" s="149"/>
    </row>
    <row r="87" spans="1:8" x14ac:dyDescent="0.25">
      <c r="A87" s="151"/>
      <c r="B87" s="140"/>
      <c r="C87" s="140"/>
      <c r="D87" s="140"/>
      <c r="E87" s="140"/>
      <c r="F87" s="149"/>
      <c r="G87" s="149"/>
      <c r="H87" s="149"/>
    </row>
    <row r="88" spans="1:8" x14ac:dyDescent="0.25">
      <c r="A88" s="151"/>
      <c r="B88" s="140"/>
      <c r="C88" s="140"/>
      <c r="D88" s="140"/>
      <c r="E88" s="140"/>
      <c r="F88" s="149"/>
      <c r="G88" s="149"/>
      <c r="H88" s="149"/>
    </row>
    <row r="89" spans="1:8" x14ac:dyDescent="0.25">
      <c r="A89" s="152"/>
      <c r="B89" s="140"/>
      <c r="C89" s="140"/>
      <c r="D89" s="140"/>
      <c r="E89" s="140"/>
      <c r="F89" s="149"/>
      <c r="G89" s="149"/>
      <c r="H89" s="149"/>
    </row>
  </sheetData>
  <mergeCells count="80">
    <mergeCell ref="F75:H75"/>
    <mergeCell ref="B77:E77"/>
    <mergeCell ref="B78:E78"/>
    <mergeCell ref="F78:H78"/>
    <mergeCell ref="A79:A89"/>
    <mergeCell ref="B79:E83"/>
    <mergeCell ref="F79:H89"/>
    <mergeCell ref="B84:E84"/>
    <mergeCell ref="B85:E89"/>
    <mergeCell ref="A53:C54"/>
    <mergeCell ref="F76:H76"/>
    <mergeCell ref="D64:E64"/>
    <mergeCell ref="B65:E65"/>
    <mergeCell ref="D68:E68"/>
    <mergeCell ref="D69:E69"/>
    <mergeCell ref="B70:E70"/>
    <mergeCell ref="F70:H70"/>
    <mergeCell ref="F63:H64"/>
    <mergeCell ref="A68:C69"/>
    <mergeCell ref="F68:H69"/>
    <mergeCell ref="A73:C74"/>
    <mergeCell ref="F73:H74"/>
    <mergeCell ref="F65:H65"/>
    <mergeCell ref="D73:E73"/>
    <mergeCell ref="D74:E74"/>
    <mergeCell ref="B38:E38"/>
    <mergeCell ref="D63:E63"/>
    <mergeCell ref="D43:E43"/>
    <mergeCell ref="B44:E44"/>
    <mergeCell ref="D48:E48"/>
    <mergeCell ref="D49:E49"/>
    <mergeCell ref="B50:E50"/>
    <mergeCell ref="D53:E53"/>
    <mergeCell ref="A48:C49"/>
    <mergeCell ref="A63:C64"/>
    <mergeCell ref="D54:E54"/>
    <mergeCell ref="B55:E55"/>
    <mergeCell ref="D58:E58"/>
    <mergeCell ref="D59:E59"/>
    <mergeCell ref="B60:E60"/>
    <mergeCell ref="A42:C43"/>
    <mergeCell ref="F17:H18"/>
    <mergeCell ref="A29:C30"/>
    <mergeCell ref="F29:H30"/>
    <mergeCell ref="A36:C37"/>
    <mergeCell ref="F36:H37"/>
    <mergeCell ref="F31:H31"/>
    <mergeCell ref="D30:E30"/>
    <mergeCell ref="B31:E31"/>
    <mergeCell ref="D36:E36"/>
    <mergeCell ref="D37:E37"/>
    <mergeCell ref="A1:H1"/>
    <mergeCell ref="B2:D4"/>
    <mergeCell ref="A6:C6"/>
    <mergeCell ref="D6:H6"/>
    <mergeCell ref="F9:H9"/>
    <mergeCell ref="A58:C59"/>
    <mergeCell ref="F58:H59"/>
    <mergeCell ref="A10:A11"/>
    <mergeCell ref="B10:B11"/>
    <mergeCell ref="C10:C11"/>
    <mergeCell ref="D10:D11"/>
    <mergeCell ref="E10:E11"/>
    <mergeCell ref="D42:E42"/>
    <mergeCell ref="F10:H10"/>
    <mergeCell ref="B12:E12"/>
    <mergeCell ref="D17:E17"/>
    <mergeCell ref="D18:E18"/>
    <mergeCell ref="B19:E19"/>
    <mergeCell ref="D29:E29"/>
    <mergeCell ref="F19:H19"/>
    <mergeCell ref="A17:C18"/>
    <mergeCell ref="F60:H60"/>
    <mergeCell ref="F55:H55"/>
    <mergeCell ref="F50:H50"/>
    <mergeCell ref="F44:H44"/>
    <mergeCell ref="F38:H38"/>
    <mergeCell ref="F48:H49"/>
    <mergeCell ref="F53:H54"/>
    <mergeCell ref="F42:H43"/>
  </mergeCells>
  <conditionalFormatting sqref="D18:E18">
    <cfRule type="expression" dxfId="19" priority="13">
      <formula>ISTEXT(D18)</formula>
    </cfRule>
  </conditionalFormatting>
  <conditionalFormatting sqref="D30:E30">
    <cfRule type="expression" dxfId="18" priority="11">
      <formula>ISTEXT(D30)</formula>
    </cfRule>
  </conditionalFormatting>
  <conditionalFormatting sqref="D37:E37">
    <cfRule type="expression" dxfId="17" priority="10">
      <formula>ISTEXT(D37)</formula>
    </cfRule>
  </conditionalFormatting>
  <conditionalFormatting sqref="D43:E43">
    <cfRule type="expression" dxfId="16" priority="8">
      <formula>ISTEXT(D43)</formula>
    </cfRule>
  </conditionalFormatting>
  <conditionalFormatting sqref="D49:E49">
    <cfRule type="expression" dxfId="15" priority="7">
      <formula>ISTEXT(D49)</formula>
    </cfRule>
  </conditionalFormatting>
  <conditionalFormatting sqref="D54:E54">
    <cfRule type="expression" dxfId="14" priority="6">
      <formula>ISTEXT(D54)</formula>
    </cfRule>
  </conditionalFormatting>
  <conditionalFormatting sqref="D59:E59">
    <cfRule type="expression" dxfId="13" priority="5">
      <formula>ISTEXT(D59)</formula>
    </cfRule>
  </conditionalFormatting>
  <conditionalFormatting sqref="D64:E64">
    <cfRule type="expression" dxfId="12" priority="3">
      <formula>ISTEXT(D64)</formula>
    </cfRule>
  </conditionalFormatting>
  <conditionalFormatting sqref="D69:E69">
    <cfRule type="expression" dxfId="11" priority="2">
      <formula>ISTEXT(D69)</formula>
    </cfRule>
  </conditionalFormatting>
  <conditionalFormatting sqref="D74:E74">
    <cfRule type="expression" dxfId="10" priority="1">
      <formula>ISTEXT(D74)</formula>
    </cfRule>
  </conditionalFormatting>
  <dataValidations count="1">
    <dataValidation allowBlank="1" showErrorMessage="1" promptTitle="Wydział" prompt="Proszę wybrać Wydział z listy rozwijanej" sqref="A6" xr:uid="{84EE73C9-7C70-4B97-86DE-47FAF21B40F2}"/>
  </dataValidations>
  <pageMargins left="6.9791666666666665E-3" right="0.7" top="0.75" bottom="0.75" header="0.3" footer="0.3"/>
  <pageSetup paperSize="9" scale="39" fitToHeight="0" orientation="portrait" r:id="rId1"/>
  <headerFooter scaleWithDoc="0"/>
  <drawing r:id="rId2"/>
  <extLst>
    <ext xmlns:x14="http://schemas.microsoft.com/office/spreadsheetml/2009/9/main" uri="{CCE6A557-97BC-4b89-ADB6-D9C93CAAB3DF}">
      <x14:dataValidations xmlns:xm="http://schemas.microsoft.com/office/excel/2006/main" count="2">
        <x14:dataValidation type="list" allowBlank="1" showInputMessage="1" showErrorMessage="1" promptTitle="Wydział" prompt="Proszę wybrać Wydział z listy rozwijanej" xr:uid="{494C43AF-DCE6-48C6-ADC0-222DE088A1C0}">
          <x14:formula1>
            <xm:f>WYDZIAŁY!$A$2:$A$15</xm:f>
          </x14:formula1>
          <xm:sqref>E5:H5</xm:sqref>
        </x14:dataValidation>
        <x14:dataValidation type="list" allowBlank="1" showInputMessage="1" showErrorMessage="1" prompt="Proszę wybrać kierunek z listy rozwijanej" xr:uid="{3A7CD700-755E-417F-916D-BB85A140C881}">
          <x14:formula1>
            <xm:f>OFFSET(WYDZIAŁY!$E$1,MATCH($A$6,WYDZIAŁY!$D$2:$D$45,0),0,COUNTIF(WYDZIAŁY!$D$2:$D$45,$A$6),1)</xm:f>
          </x14:formula1>
          <xm:sqref>D6:H6</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DAA9FA-05CB-43A2-953B-B28F98CC40BF}">
  <sheetPr>
    <pageSetUpPr fitToPage="1"/>
  </sheetPr>
  <dimension ref="A1:H89"/>
  <sheetViews>
    <sheetView showGridLines="0" view="pageBreakPreview" zoomScale="70" zoomScaleNormal="100" zoomScaleSheetLayoutView="70" workbookViewId="0">
      <pane xSplit="1" ySplit="11" topLeftCell="B12" activePane="bottomRight" state="frozen"/>
      <selection activeCell="A6" sqref="A6:C6"/>
      <selection pane="topRight" activeCell="A6" sqref="A6:C6"/>
      <selection pane="bottomLeft" activeCell="A6" sqref="A6:C6"/>
      <selection pane="bottomRight" activeCell="D69" sqref="D69:E69"/>
    </sheetView>
  </sheetViews>
  <sheetFormatPr defaultColWidth="6.42578125" defaultRowHeight="15" x14ac:dyDescent="0.25"/>
  <cols>
    <col min="1" max="1" width="6.28515625" style="11" customWidth="1"/>
    <col min="2" max="2" width="77.7109375" style="10" customWidth="1"/>
    <col min="3" max="3" width="22.85546875" customWidth="1"/>
    <col min="4" max="4" width="62.5703125" customWidth="1"/>
    <col min="5" max="5" width="48.85546875" customWidth="1"/>
    <col min="6" max="6" width="6" style="1" customWidth="1"/>
    <col min="7" max="7" width="5.7109375" style="1" customWidth="1"/>
    <col min="8" max="8" width="6.28515625" style="1" customWidth="1"/>
  </cols>
  <sheetData>
    <row r="1" spans="1:8" x14ac:dyDescent="0.25">
      <c r="A1" s="145"/>
      <c r="B1" s="145"/>
      <c r="C1" s="145"/>
      <c r="D1" s="145"/>
      <c r="E1" s="145"/>
      <c r="F1" s="145"/>
      <c r="G1" s="145"/>
      <c r="H1" s="145"/>
    </row>
    <row r="2" spans="1:8" ht="15" customHeight="1" x14ac:dyDescent="0.25">
      <c r="B2" s="110" t="s">
        <v>369</v>
      </c>
      <c r="C2" s="110"/>
      <c r="D2" s="110"/>
    </row>
    <row r="3" spans="1:8" ht="37.5" customHeight="1" x14ac:dyDescent="0.25">
      <c r="B3" s="110"/>
      <c r="C3" s="110"/>
      <c r="D3" s="110"/>
      <c r="E3" s="29"/>
      <c r="F3" s="29"/>
      <c r="G3" s="29"/>
      <c r="H3" s="29"/>
    </row>
    <row r="4" spans="1:8" ht="37.5" customHeight="1" x14ac:dyDescent="0.25">
      <c r="B4" s="110"/>
      <c r="C4" s="110"/>
      <c r="D4" s="110"/>
      <c r="E4" s="26"/>
      <c r="F4" s="26"/>
      <c r="G4" s="26"/>
      <c r="H4" s="26"/>
    </row>
    <row r="5" spans="1:8" ht="12.75" customHeight="1" x14ac:dyDescent="0.35">
      <c r="C5" s="13"/>
      <c r="D5" s="13"/>
      <c r="E5" s="14"/>
      <c r="F5" s="20"/>
      <c r="G5" s="20"/>
      <c r="H5" s="20"/>
    </row>
    <row r="6" spans="1:8" ht="23.25" x14ac:dyDescent="0.35">
      <c r="A6" s="144" t="str">
        <f>Start!A12</f>
        <v>WYDZIAŁ EKONOMICZNY</v>
      </c>
      <c r="B6" s="144"/>
      <c r="C6" s="144"/>
      <c r="D6" s="144" t="s">
        <v>195</v>
      </c>
      <c r="E6" s="144"/>
      <c r="F6" s="144"/>
      <c r="G6" s="144"/>
      <c r="H6" s="144"/>
    </row>
    <row r="7" spans="1:8" ht="7.5" customHeight="1" x14ac:dyDescent="0.25">
      <c r="D7" s="28"/>
    </row>
    <row r="8" spans="1:8" ht="23.25" customHeight="1" x14ac:dyDescent="0.25"/>
    <row r="9" spans="1:8" x14ac:dyDescent="0.25">
      <c r="A9" s="16" t="s">
        <v>70</v>
      </c>
      <c r="B9" s="15" t="s">
        <v>71</v>
      </c>
      <c r="C9" s="12" t="s">
        <v>72</v>
      </c>
      <c r="D9" s="12" t="s">
        <v>73</v>
      </c>
      <c r="E9" s="12" t="s">
        <v>74</v>
      </c>
      <c r="F9" s="146" t="s">
        <v>75</v>
      </c>
      <c r="G9" s="146"/>
      <c r="H9" s="146"/>
    </row>
    <row r="10" spans="1:8" ht="122.25" customHeight="1" x14ac:dyDescent="0.25">
      <c r="A10" s="147" t="s">
        <v>0</v>
      </c>
      <c r="B10" s="141" t="s">
        <v>76</v>
      </c>
      <c r="C10" s="141" t="s">
        <v>77</v>
      </c>
      <c r="D10" s="141" t="s">
        <v>102</v>
      </c>
      <c r="E10" s="141" t="s">
        <v>78</v>
      </c>
      <c r="F10" s="141" t="s">
        <v>79</v>
      </c>
      <c r="G10" s="141"/>
      <c r="H10" s="141"/>
    </row>
    <row r="11" spans="1:8" ht="52.5" customHeight="1" x14ac:dyDescent="0.25">
      <c r="A11" s="147"/>
      <c r="B11" s="141"/>
      <c r="C11" s="141"/>
      <c r="D11" s="142"/>
      <c r="E11" s="141"/>
      <c r="F11" s="30" t="s">
        <v>103</v>
      </c>
      <c r="G11" s="30" t="s">
        <v>104</v>
      </c>
      <c r="H11" s="30" t="s">
        <v>105</v>
      </c>
    </row>
    <row r="12" spans="1:8" ht="18.75" x14ac:dyDescent="0.25">
      <c r="A12" s="31"/>
      <c r="B12" s="143" t="s">
        <v>80</v>
      </c>
      <c r="C12" s="143"/>
      <c r="D12" s="143"/>
      <c r="E12" s="143"/>
      <c r="F12" s="32">
        <v>3</v>
      </c>
      <c r="G12" s="32">
        <v>2</v>
      </c>
      <c r="H12" s="32">
        <v>1</v>
      </c>
    </row>
    <row r="13" spans="1:8" ht="99.2" customHeight="1" x14ac:dyDescent="0.25">
      <c r="A13" s="33" t="s">
        <v>106</v>
      </c>
      <c r="B13" s="34" t="s">
        <v>81</v>
      </c>
      <c r="C13" s="35"/>
      <c r="D13" s="38" t="s">
        <v>402</v>
      </c>
      <c r="E13" s="38" t="s">
        <v>417</v>
      </c>
      <c r="F13" s="36" t="s">
        <v>403</v>
      </c>
      <c r="G13" s="36"/>
      <c r="H13" s="36"/>
    </row>
    <row r="14" spans="1:8" ht="99.2" customHeight="1" x14ac:dyDescent="0.25">
      <c r="A14" s="33" t="s">
        <v>107</v>
      </c>
      <c r="B14" s="34" t="s">
        <v>82</v>
      </c>
      <c r="C14" s="35"/>
      <c r="D14" s="38" t="s">
        <v>407</v>
      </c>
      <c r="E14" s="38" t="s">
        <v>410</v>
      </c>
      <c r="F14" s="36" t="s">
        <v>403</v>
      </c>
      <c r="G14" s="36"/>
      <c r="H14" s="36"/>
    </row>
    <row r="15" spans="1:8" ht="99.2" customHeight="1" x14ac:dyDescent="0.25">
      <c r="A15" s="33" t="s">
        <v>83</v>
      </c>
      <c r="B15" s="34" t="s">
        <v>84</v>
      </c>
      <c r="C15" s="35"/>
      <c r="D15" s="35" t="s">
        <v>404</v>
      </c>
      <c r="E15" s="35" t="s">
        <v>404</v>
      </c>
      <c r="F15" s="36"/>
      <c r="G15" s="36"/>
      <c r="H15" s="36"/>
    </row>
    <row r="16" spans="1:8" ht="99.2" customHeight="1" x14ac:dyDescent="0.25">
      <c r="A16" s="33" t="s">
        <v>85</v>
      </c>
      <c r="B16" s="34" t="s">
        <v>86</v>
      </c>
      <c r="C16" s="35"/>
      <c r="D16" s="35" t="s">
        <v>404</v>
      </c>
      <c r="E16" s="35" t="s">
        <v>404</v>
      </c>
      <c r="F16" s="36"/>
      <c r="G16" s="36"/>
      <c r="H16" s="36"/>
    </row>
    <row r="17" spans="1:8" ht="36" customHeight="1" x14ac:dyDescent="0.25">
      <c r="A17" s="130"/>
      <c r="B17" s="131"/>
      <c r="C17" s="132"/>
      <c r="D17" s="148" t="str">
        <f>_xlfn.CONCAT("DOBRE PRAKTYKI dla ",B12)</f>
        <v xml:space="preserve">DOBRE PRAKTYKI dla Kryterium 1. Konstrukcja programu studiów: koncepcja, cele kształcenia i efekty uczenia się </v>
      </c>
      <c r="E17" s="148"/>
      <c r="F17" s="121"/>
      <c r="G17" s="122"/>
      <c r="H17" s="123"/>
    </row>
    <row r="18" spans="1:8" ht="48" customHeight="1" x14ac:dyDescent="0.25">
      <c r="A18" s="133"/>
      <c r="B18" s="134"/>
      <c r="C18" s="135"/>
      <c r="D18" s="136" t="s">
        <v>406</v>
      </c>
      <c r="E18" s="136"/>
      <c r="F18" s="124"/>
      <c r="G18" s="125"/>
      <c r="H18" s="126"/>
    </row>
    <row r="19" spans="1:8" ht="43.5" customHeight="1" x14ac:dyDescent="0.25">
      <c r="A19" s="31"/>
      <c r="B19" s="139" t="s">
        <v>87</v>
      </c>
      <c r="C19" s="139"/>
      <c r="D19" s="139"/>
      <c r="E19" s="139"/>
      <c r="F19" s="127"/>
      <c r="G19" s="128"/>
      <c r="H19" s="129"/>
    </row>
    <row r="20" spans="1:8" ht="99.2" customHeight="1" x14ac:dyDescent="0.25">
      <c r="A20" s="33" t="s">
        <v>108</v>
      </c>
      <c r="B20" s="37" t="s">
        <v>88</v>
      </c>
      <c r="C20" s="35"/>
      <c r="D20" s="38" t="s">
        <v>408</v>
      </c>
      <c r="E20" s="38" t="s">
        <v>418</v>
      </c>
      <c r="F20" s="36"/>
      <c r="G20" s="36" t="s">
        <v>403</v>
      </c>
      <c r="H20" s="36"/>
    </row>
    <row r="21" spans="1:8" ht="99.2" customHeight="1" x14ac:dyDescent="0.25">
      <c r="A21" s="33" t="s">
        <v>89</v>
      </c>
      <c r="B21" s="37" t="s">
        <v>90</v>
      </c>
      <c r="C21" s="35"/>
      <c r="D21" s="35" t="s">
        <v>404</v>
      </c>
      <c r="E21" s="35" t="s">
        <v>404</v>
      </c>
      <c r="F21" s="36"/>
      <c r="G21" s="36"/>
      <c r="H21" s="36"/>
    </row>
    <row r="22" spans="1:8" ht="99.2" customHeight="1" x14ac:dyDescent="0.25">
      <c r="A22" s="33" t="s">
        <v>109</v>
      </c>
      <c r="B22" s="37" t="s">
        <v>91</v>
      </c>
      <c r="C22" s="35"/>
      <c r="D22" s="38" t="s">
        <v>419</v>
      </c>
      <c r="E22" s="38" t="s">
        <v>420</v>
      </c>
      <c r="F22" s="36"/>
      <c r="G22" s="36" t="s">
        <v>403</v>
      </c>
      <c r="H22" s="36"/>
    </row>
    <row r="23" spans="1:8" ht="111" customHeight="1" x14ac:dyDescent="0.25">
      <c r="A23" s="33" t="s">
        <v>92</v>
      </c>
      <c r="B23" s="37" t="s">
        <v>93</v>
      </c>
      <c r="C23" s="35"/>
      <c r="D23" s="35" t="s">
        <v>404</v>
      </c>
      <c r="E23" s="35" t="s">
        <v>404</v>
      </c>
      <c r="F23" s="36"/>
      <c r="G23" s="36"/>
      <c r="H23" s="36"/>
    </row>
    <row r="24" spans="1:8" ht="99.2" customHeight="1" x14ac:dyDescent="0.25">
      <c r="A24" s="33" t="s">
        <v>110</v>
      </c>
      <c r="B24" s="37" t="s">
        <v>94</v>
      </c>
      <c r="C24" s="35"/>
      <c r="D24" s="38" t="s">
        <v>421</v>
      </c>
      <c r="E24" s="38" t="s">
        <v>423</v>
      </c>
      <c r="F24" s="36" t="s">
        <v>403</v>
      </c>
      <c r="G24" s="36"/>
      <c r="H24" s="36"/>
    </row>
    <row r="25" spans="1:8" ht="99.2" customHeight="1" x14ac:dyDescent="0.25">
      <c r="A25" s="33" t="s">
        <v>111</v>
      </c>
      <c r="B25" s="37" t="s">
        <v>95</v>
      </c>
      <c r="C25" s="35"/>
      <c r="D25" s="38" t="s">
        <v>431</v>
      </c>
      <c r="E25" s="38" t="s">
        <v>425</v>
      </c>
      <c r="F25" s="36" t="s">
        <v>403</v>
      </c>
      <c r="G25" s="36"/>
      <c r="H25" s="36"/>
    </row>
    <row r="26" spans="1:8" ht="99.2" customHeight="1" x14ac:dyDescent="0.25">
      <c r="A26" s="33" t="s">
        <v>96</v>
      </c>
      <c r="B26" s="37" t="s">
        <v>97</v>
      </c>
      <c r="C26" s="35"/>
      <c r="D26" s="35" t="s">
        <v>404</v>
      </c>
      <c r="E26" s="35" t="s">
        <v>404</v>
      </c>
      <c r="F26" s="36"/>
      <c r="G26" s="36"/>
      <c r="H26" s="36"/>
    </row>
    <row r="27" spans="1:8" ht="99.2" customHeight="1" x14ac:dyDescent="0.25">
      <c r="A27" s="33" t="s">
        <v>112</v>
      </c>
      <c r="B27" s="38" t="s">
        <v>98</v>
      </c>
      <c r="C27" s="35"/>
      <c r="D27" s="38" t="s">
        <v>426</v>
      </c>
      <c r="E27" s="38" t="s">
        <v>427</v>
      </c>
      <c r="F27" s="36"/>
      <c r="G27" s="36" t="s">
        <v>403</v>
      </c>
      <c r="H27" s="36"/>
    </row>
    <row r="28" spans="1:8" ht="99.2" customHeight="1" x14ac:dyDescent="0.25">
      <c r="A28" s="33" t="s">
        <v>99</v>
      </c>
      <c r="B28" s="38" t="s">
        <v>100</v>
      </c>
      <c r="C28" s="35"/>
      <c r="D28" s="35" t="s">
        <v>404</v>
      </c>
      <c r="E28" s="35" t="s">
        <v>404</v>
      </c>
      <c r="F28" s="36"/>
      <c r="G28" s="36"/>
      <c r="H28" s="36"/>
    </row>
    <row r="29" spans="1:8" ht="70.5" customHeight="1" x14ac:dyDescent="0.25">
      <c r="A29" s="130"/>
      <c r="B29" s="131"/>
      <c r="C29" s="132"/>
      <c r="D29" s="139" t="str">
        <f>_xlfn.CONCAT("DOBRE PRAKTYKI dla ",B19)</f>
        <v>DOBRE PRAKTYKI dla Kryterium 2. Realizacja programu studiów: treści programowe, harmonogram realizacji programu studiów oraz formy i organizacja zajęć, metody kształcenia, praktyki zawodowe, organizacja procesu nauczania i uczenia się</v>
      </c>
      <c r="E29" s="139"/>
      <c r="F29" s="121"/>
      <c r="G29" s="122"/>
      <c r="H29" s="123"/>
    </row>
    <row r="30" spans="1:8" ht="99.2" customHeight="1" x14ac:dyDescent="0.25">
      <c r="A30" s="133"/>
      <c r="B30" s="134"/>
      <c r="C30" s="135"/>
      <c r="D30" s="136" t="s">
        <v>422</v>
      </c>
      <c r="E30" s="136"/>
      <c r="F30" s="124"/>
      <c r="G30" s="125"/>
      <c r="H30" s="126"/>
    </row>
    <row r="31" spans="1:8" ht="18.75" customHeight="1" x14ac:dyDescent="0.25">
      <c r="A31" s="31"/>
      <c r="B31" s="139" t="s">
        <v>101</v>
      </c>
      <c r="C31" s="139"/>
      <c r="D31" s="139"/>
      <c r="E31" s="139"/>
      <c r="F31" s="127"/>
      <c r="G31" s="128"/>
      <c r="H31" s="129"/>
    </row>
    <row r="32" spans="1:8" ht="108.75" customHeight="1" x14ac:dyDescent="0.25">
      <c r="A32" s="33" t="s">
        <v>117</v>
      </c>
      <c r="B32" s="38" t="s">
        <v>113</v>
      </c>
      <c r="C32" s="39"/>
      <c r="D32" s="38" t="s">
        <v>432</v>
      </c>
      <c r="E32" s="38" t="s">
        <v>433</v>
      </c>
      <c r="F32" s="36" t="s">
        <v>403</v>
      </c>
      <c r="G32" s="36"/>
      <c r="H32" s="36"/>
    </row>
    <row r="33" spans="1:8" ht="141.75" customHeight="1" x14ac:dyDescent="0.25">
      <c r="A33" s="33" t="s">
        <v>118</v>
      </c>
      <c r="B33" s="38" t="s">
        <v>114</v>
      </c>
      <c r="C33" s="39"/>
      <c r="D33" s="66" t="s">
        <v>434</v>
      </c>
      <c r="E33" s="66" t="s">
        <v>435</v>
      </c>
      <c r="F33" s="36" t="s">
        <v>403</v>
      </c>
      <c r="G33" s="36"/>
      <c r="H33" s="36"/>
    </row>
    <row r="34" spans="1:8" ht="79.5" customHeight="1" x14ac:dyDescent="0.25">
      <c r="A34" s="33" t="s">
        <v>120</v>
      </c>
      <c r="B34" s="38" t="s">
        <v>115</v>
      </c>
      <c r="C34" s="39"/>
      <c r="D34" s="39" t="s">
        <v>404</v>
      </c>
      <c r="E34" s="39" t="s">
        <v>404</v>
      </c>
      <c r="F34" s="36"/>
      <c r="G34" s="36"/>
      <c r="H34" s="36"/>
    </row>
    <row r="35" spans="1:8" ht="195" x14ac:dyDescent="0.25">
      <c r="A35" s="33" t="s">
        <v>119</v>
      </c>
      <c r="B35" s="38" t="s">
        <v>116</v>
      </c>
      <c r="C35" s="39"/>
      <c r="D35" s="66" t="s">
        <v>436</v>
      </c>
      <c r="E35" s="66" t="s">
        <v>437</v>
      </c>
      <c r="F35" s="36"/>
      <c r="G35" s="36" t="s">
        <v>403</v>
      </c>
      <c r="H35" s="36"/>
    </row>
    <row r="36" spans="1:8" ht="44.25" customHeight="1" x14ac:dyDescent="0.25">
      <c r="A36" s="130"/>
      <c r="B36" s="131"/>
      <c r="C36" s="132"/>
      <c r="D36" s="139" t="str">
        <f>_xlfn.CONCAT("DOBRE PRAKTYKI dla ",B31)</f>
        <v xml:space="preserve">DOBRE PRAKTYKI dla Kryterium 3. Przyjęcie na studia, weryfikacja osiągnięcia przez studentów efektów uczenia się, zaliczanie poszczególnych semestrów i lat oraz dyplomowanie </v>
      </c>
      <c r="E36" s="139"/>
      <c r="F36" s="121"/>
      <c r="G36" s="122"/>
      <c r="H36" s="123"/>
    </row>
    <row r="37" spans="1:8" ht="31.5" customHeight="1" x14ac:dyDescent="0.25">
      <c r="A37" s="133"/>
      <c r="B37" s="134"/>
      <c r="C37" s="135"/>
      <c r="D37" s="136" t="s">
        <v>438</v>
      </c>
      <c r="E37" s="136"/>
      <c r="F37" s="124"/>
      <c r="G37" s="125"/>
      <c r="H37" s="126"/>
    </row>
    <row r="38" spans="1:8" ht="18.75" x14ac:dyDescent="0.25">
      <c r="A38" s="31"/>
      <c r="B38" s="139" t="s">
        <v>121</v>
      </c>
      <c r="C38" s="139"/>
      <c r="D38" s="139"/>
      <c r="E38" s="139"/>
      <c r="F38" s="127"/>
      <c r="G38" s="128"/>
      <c r="H38" s="129"/>
    </row>
    <row r="39" spans="1:8" ht="63" customHeight="1" x14ac:dyDescent="0.25">
      <c r="A39" s="33" t="s">
        <v>138</v>
      </c>
      <c r="B39" s="38" t="s">
        <v>122</v>
      </c>
      <c r="C39" s="39"/>
      <c r="D39" s="66" t="s">
        <v>439</v>
      </c>
      <c r="E39" s="66" t="s">
        <v>440</v>
      </c>
      <c r="F39" s="36" t="s">
        <v>403</v>
      </c>
      <c r="G39" s="36"/>
      <c r="H39" s="36"/>
    </row>
    <row r="40" spans="1:8" ht="82.5" customHeight="1" x14ac:dyDescent="0.25">
      <c r="A40" s="33" t="s">
        <v>139</v>
      </c>
      <c r="B40" s="38" t="s">
        <v>123</v>
      </c>
      <c r="C40" s="39"/>
      <c r="D40" s="39" t="s">
        <v>404</v>
      </c>
      <c r="E40" s="39" t="s">
        <v>404</v>
      </c>
      <c r="F40" s="36"/>
      <c r="G40" s="36"/>
      <c r="H40" s="36"/>
    </row>
    <row r="41" spans="1:8" ht="94.5" customHeight="1" x14ac:dyDescent="0.25">
      <c r="A41" s="33" t="s">
        <v>140</v>
      </c>
      <c r="B41" s="38" t="s">
        <v>124</v>
      </c>
      <c r="C41" s="39"/>
      <c r="D41" s="66" t="s">
        <v>441</v>
      </c>
      <c r="E41" s="66" t="s">
        <v>442</v>
      </c>
      <c r="F41" s="36"/>
      <c r="G41" s="36" t="s">
        <v>403</v>
      </c>
      <c r="H41" s="36"/>
    </row>
    <row r="42" spans="1:8" ht="44.25" customHeight="1" x14ac:dyDescent="0.25">
      <c r="A42" s="130"/>
      <c r="B42" s="131"/>
      <c r="C42" s="132"/>
      <c r="D42" s="139" t="str">
        <f>_xlfn.CONCAT("DOBRE PRAKTYKI dla ",B38)</f>
        <v xml:space="preserve">DOBRE PRAKTYKI dla Kryterium 4. Kompetencje, doświadczenie, kwalifikacje i liczebność kadry prowadzącej kształcenie oraz rozwój i doskonalenie kadry </v>
      </c>
      <c r="E42" s="139"/>
      <c r="F42" s="121"/>
      <c r="G42" s="122"/>
      <c r="H42" s="123"/>
    </row>
    <row r="43" spans="1:8" ht="59.25" customHeight="1" x14ac:dyDescent="0.25">
      <c r="A43" s="133"/>
      <c r="B43" s="134"/>
      <c r="C43" s="135"/>
      <c r="D43" s="136" t="s">
        <v>443</v>
      </c>
      <c r="E43" s="136"/>
      <c r="F43" s="124"/>
      <c r="G43" s="125"/>
      <c r="H43" s="126"/>
    </row>
    <row r="44" spans="1:8" ht="18.75" x14ac:dyDescent="0.25">
      <c r="A44" s="31"/>
      <c r="B44" s="139" t="s">
        <v>141</v>
      </c>
      <c r="C44" s="139"/>
      <c r="D44" s="139"/>
      <c r="E44" s="139"/>
      <c r="F44" s="127"/>
      <c r="G44" s="128"/>
      <c r="H44" s="129"/>
    </row>
    <row r="45" spans="1:8" ht="141" customHeight="1" x14ac:dyDescent="0.25">
      <c r="A45" s="33" t="s">
        <v>142</v>
      </c>
      <c r="B45" s="38" t="s">
        <v>125</v>
      </c>
      <c r="C45" s="39"/>
      <c r="D45" s="66" t="s">
        <v>444</v>
      </c>
      <c r="E45" s="66" t="s">
        <v>445</v>
      </c>
      <c r="F45" s="36"/>
      <c r="G45" s="36" t="s">
        <v>403</v>
      </c>
      <c r="H45" s="36"/>
    </row>
    <row r="46" spans="1:8" ht="83.25" customHeight="1" x14ac:dyDescent="0.25">
      <c r="A46" s="33" t="s">
        <v>143</v>
      </c>
      <c r="B46" s="38" t="s">
        <v>126</v>
      </c>
      <c r="C46" s="39"/>
      <c r="D46" s="39" t="s">
        <v>404</v>
      </c>
      <c r="E46" s="39" t="s">
        <v>404</v>
      </c>
      <c r="F46" s="36"/>
      <c r="G46" s="36"/>
      <c r="H46" s="36"/>
    </row>
    <row r="47" spans="1:8" ht="85.5" customHeight="1" x14ac:dyDescent="0.25">
      <c r="A47" s="33" t="s">
        <v>144</v>
      </c>
      <c r="B47" s="38" t="s">
        <v>127</v>
      </c>
      <c r="C47" s="39"/>
      <c r="D47" s="66" t="s">
        <v>447</v>
      </c>
      <c r="E47" s="66" t="s">
        <v>448</v>
      </c>
      <c r="F47" s="36" t="s">
        <v>403</v>
      </c>
      <c r="G47" s="36"/>
      <c r="H47" s="36"/>
    </row>
    <row r="48" spans="1:8" ht="85.5" customHeight="1" x14ac:dyDescent="0.25">
      <c r="A48" s="130"/>
      <c r="B48" s="131"/>
      <c r="C48" s="132"/>
      <c r="D48" s="139" t="str">
        <f>_xlfn.CONCAT("DOBRE PRAKTYKI dla ",B44)</f>
        <v xml:space="preserve">DOBRE PRAKTYKI dla Kryterium 5. Infrastruktura i zasoby edukacyjne wykorzystywane w realizacji programu studiów oraz ich doskonalenie </v>
      </c>
      <c r="E48" s="139"/>
      <c r="F48" s="121"/>
      <c r="G48" s="122"/>
      <c r="H48" s="123"/>
    </row>
    <row r="49" spans="1:8" ht="85.5" customHeight="1" x14ac:dyDescent="0.25">
      <c r="A49" s="133"/>
      <c r="B49" s="134"/>
      <c r="C49" s="135"/>
      <c r="D49" s="136" t="s">
        <v>446</v>
      </c>
      <c r="E49" s="136"/>
      <c r="F49" s="124"/>
      <c r="G49" s="125"/>
      <c r="H49" s="126"/>
    </row>
    <row r="50" spans="1:8" ht="18.75" x14ac:dyDescent="0.25">
      <c r="A50" s="31"/>
      <c r="B50" s="139" t="s">
        <v>145</v>
      </c>
      <c r="C50" s="139"/>
      <c r="D50" s="139"/>
      <c r="E50" s="139"/>
      <c r="F50" s="127"/>
      <c r="G50" s="128"/>
      <c r="H50" s="129"/>
    </row>
    <row r="51" spans="1:8" ht="45.75" customHeight="1" x14ac:dyDescent="0.25">
      <c r="A51" s="33" t="s">
        <v>146</v>
      </c>
      <c r="B51" s="38" t="s">
        <v>128</v>
      </c>
      <c r="C51" s="39"/>
      <c r="D51" s="66" t="s">
        <v>449</v>
      </c>
      <c r="E51" s="66" t="s">
        <v>450</v>
      </c>
      <c r="F51" s="36"/>
      <c r="G51" s="36" t="s">
        <v>403</v>
      </c>
      <c r="H51" s="36"/>
    </row>
    <row r="52" spans="1:8" ht="69.75" customHeight="1" x14ac:dyDescent="0.25">
      <c r="A52" s="33" t="s">
        <v>147</v>
      </c>
      <c r="B52" s="38" t="s">
        <v>129</v>
      </c>
      <c r="C52" s="39"/>
      <c r="D52" s="66" t="s">
        <v>451</v>
      </c>
      <c r="E52" s="66" t="s">
        <v>452</v>
      </c>
      <c r="F52" s="36"/>
      <c r="G52" s="36" t="s">
        <v>403</v>
      </c>
      <c r="H52" s="36"/>
    </row>
    <row r="53" spans="1:8" ht="69.75" customHeight="1" x14ac:dyDescent="0.25">
      <c r="A53" s="130"/>
      <c r="B53" s="131"/>
      <c r="C53" s="132"/>
      <c r="D53" s="139" t="str">
        <f>_xlfn.CONCAT("DOBRE PRAKTYKI dla ",B50)</f>
        <v xml:space="preserve">DOBRE PRAKTYKI dla Kryterium 6. Współpraca z otoczeniem społeczno-gospodarczym w konstruowaniu, realizacji i doskonaleniu programu studiów oraz jej wpływ na rozwój kierunku </v>
      </c>
      <c r="E53" s="139"/>
      <c r="F53" s="121"/>
      <c r="G53" s="122"/>
      <c r="H53" s="123"/>
    </row>
    <row r="54" spans="1:8" ht="69.75" customHeight="1" x14ac:dyDescent="0.25">
      <c r="A54" s="133"/>
      <c r="B54" s="134"/>
      <c r="C54" s="135"/>
      <c r="D54" s="137" t="s">
        <v>453</v>
      </c>
      <c r="E54" s="138"/>
      <c r="F54" s="124"/>
      <c r="G54" s="125"/>
      <c r="H54" s="126"/>
    </row>
    <row r="55" spans="1:8" ht="18.75" x14ac:dyDescent="0.25">
      <c r="A55" s="31"/>
      <c r="B55" s="139" t="s">
        <v>148</v>
      </c>
      <c r="C55" s="139"/>
      <c r="D55" s="139"/>
      <c r="E55" s="139"/>
      <c r="F55" s="127"/>
      <c r="G55" s="128"/>
      <c r="H55" s="129"/>
    </row>
    <row r="56" spans="1:8" ht="108.75" customHeight="1" x14ac:dyDescent="0.25">
      <c r="A56" s="33" t="s">
        <v>149</v>
      </c>
      <c r="B56" s="38" t="s">
        <v>130</v>
      </c>
      <c r="C56" s="39"/>
      <c r="D56" s="66" t="s">
        <v>459</v>
      </c>
      <c r="E56" s="66" t="s">
        <v>460</v>
      </c>
      <c r="F56" s="36" t="s">
        <v>403</v>
      </c>
      <c r="G56" s="36"/>
      <c r="H56" s="36"/>
    </row>
    <row r="57" spans="1:8" ht="55.5" customHeight="1" x14ac:dyDescent="0.25">
      <c r="A57" s="33" t="s">
        <v>150</v>
      </c>
      <c r="B57" s="38" t="s">
        <v>131</v>
      </c>
      <c r="C57" s="39"/>
      <c r="D57" s="66" t="s">
        <v>461</v>
      </c>
      <c r="E57" s="66" t="s">
        <v>462</v>
      </c>
      <c r="F57" s="36" t="s">
        <v>403</v>
      </c>
      <c r="G57" s="36"/>
      <c r="H57" s="36"/>
    </row>
    <row r="58" spans="1:8" ht="47.25" customHeight="1" x14ac:dyDescent="0.25">
      <c r="A58" s="130"/>
      <c r="B58" s="131"/>
      <c r="C58" s="132"/>
      <c r="D58" s="139" t="str">
        <f>_xlfn.CONCAT("DOBRE PRAKTYKI dla ",B55)</f>
        <v xml:space="preserve">DOBRE PRAKTYKI dla Kryterium 7. Warunki i sposoby podnoszenia stopnia umiędzynarodowienia procesu kształcenia na kierunku </v>
      </c>
      <c r="E58" s="139"/>
      <c r="F58" s="121"/>
      <c r="G58" s="122"/>
      <c r="H58" s="123"/>
    </row>
    <row r="59" spans="1:8" ht="47.25" customHeight="1" x14ac:dyDescent="0.25">
      <c r="A59" s="133"/>
      <c r="B59" s="134"/>
      <c r="C59" s="135"/>
      <c r="D59" s="136" t="s">
        <v>463</v>
      </c>
      <c r="E59" s="136"/>
      <c r="F59" s="124"/>
      <c r="G59" s="125"/>
      <c r="H59" s="126"/>
    </row>
    <row r="60" spans="1:8" ht="18.75" x14ac:dyDescent="0.25">
      <c r="A60" s="31"/>
      <c r="B60" s="139" t="s">
        <v>151</v>
      </c>
      <c r="C60" s="139"/>
      <c r="D60" s="139"/>
      <c r="E60" s="139"/>
      <c r="F60" s="127"/>
      <c r="G60" s="128"/>
      <c r="H60" s="129"/>
    </row>
    <row r="61" spans="1:8" ht="132.75" customHeight="1" x14ac:dyDescent="0.25">
      <c r="A61" s="33" t="s">
        <v>152</v>
      </c>
      <c r="B61" s="38" t="s">
        <v>132</v>
      </c>
      <c r="C61" s="39"/>
      <c r="D61" s="66" t="s">
        <v>459</v>
      </c>
      <c r="E61" s="66" t="s">
        <v>460</v>
      </c>
      <c r="F61" s="36" t="s">
        <v>403</v>
      </c>
      <c r="G61" s="36"/>
      <c r="H61" s="36"/>
    </row>
    <row r="62" spans="1:8" ht="63.75" customHeight="1" x14ac:dyDescent="0.25">
      <c r="A62" s="33" t="s">
        <v>153</v>
      </c>
      <c r="B62" s="38" t="s">
        <v>133</v>
      </c>
      <c r="C62" s="39"/>
      <c r="D62" s="66" t="s">
        <v>461</v>
      </c>
      <c r="E62" s="66" t="s">
        <v>462</v>
      </c>
      <c r="F62" s="36" t="s">
        <v>403</v>
      </c>
      <c r="G62" s="36"/>
      <c r="H62" s="36"/>
    </row>
    <row r="63" spans="1:8" ht="63.75" customHeight="1" x14ac:dyDescent="0.25">
      <c r="A63" s="130"/>
      <c r="B63" s="131"/>
      <c r="C63" s="132"/>
      <c r="D63" s="139" t="str">
        <f>_xlfn.CONCAT("DOBRE PRAKTYKI dla ",B60)</f>
        <v xml:space="preserve">DOBRE PRAKTYKI dla Kryterium 8. Wsparcie studentów w uczeniu się, rozwoju społecznym, naukowym lub zawodowym i wejściu na rynek pracy oraz rozwój i doskonalenie form wsparcia </v>
      </c>
      <c r="E63" s="139"/>
      <c r="F63" s="121"/>
      <c r="G63" s="122"/>
      <c r="H63" s="123"/>
    </row>
    <row r="64" spans="1:8" ht="63.75" customHeight="1" x14ac:dyDescent="0.25">
      <c r="A64" s="133"/>
      <c r="B64" s="134"/>
      <c r="C64" s="135"/>
      <c r="D64" s="136" t="s">
        <v>468</v>
      </c>
      <c r="E64" s="136"/>
      <c r="F64" s="124"/>
      <c r="G64" s="125"/>
      <c r="H64" s="126"/>
    </row>
    <row r="65" spans="1:8" ht="18.75" x14ac:dyDescent="0.25">
      <c r="A65" s="31"/>
      <c r="B65" s="139" t="s">
        <v>154</v>
      </c>
      <c r="C65" s="139"/>
      <c r="D65" s="139"/>
      <c r="E65" s="139"/>
      <c r="F65" s="127"/>
      <c r="G65" s="128"/>
      <c r="H65" s="129"/>
    </row>
    <row r="66" spans="1:8" ht="180" x14ac:dyDescent="0.25">
      <c r="A66" s="33" t="s">
        <v>155</v>
      </c>
      <c r="B66" s="38" t="s">
        <v>134</v>
      </c>
      <c r="C66" s="39"/>
      <c r="D66" s="66" t="s">
        <v>465</v>
      </c>
      <c r="E66" s="66" t="s">
        <v>466</v>
      </c>
      <c r="F66" s="36"/>
      <c r="G66" s="36" t="s">
        <v>403</v>
      </c>
      <c r="H66" s="36"/>
    </row>
    <row r="67" spans="1:8" ht="54.75" customHeight="1" x14ac:dyDescent="0.25">
      <c r="A67" s="33" t="s">
        <v>156</v>
      </c>
      <c r="B67" s="38" t="s">
        <v>135</v>
      </c>
      <c r="C67" s="39"/>
      <c r="D67" s="66" t="s">
        <v>467</v>
      </c>
      <c r="E67" s="66" t="s">
        <v>474</v>
      </c>
      <c r="F67" s="36" t="s">
        <v>403</v>
      </c>
      <c r="G67" s="36"/>
      <c r="H67" s="36"/>
    </row>
    <row r="68" spans="1:8" ht="54.75" customHeight="1" x14ac:dyDescent="0.25">
      <c r="A68" s="130"/>
      <c r="B68" s="131"/>
      <c r="C68" s="132"/>
      <c r="D68" s="139" t="str">
        <f>_xlfn.CONCAT("DOBRE PRAKTYKI dla ",B65)</f>
        <v xml:space="preserve">DOBRE PRAKTYKI dla Kryterium 9. Publiczny dostęp do informacji o programie studiów, warunkach jego realizacji i osiąganych rezultatach </v>
      </c>
      <c r="E68" s="139"/>
      <c r="F68" s="121"/>
      <c r="G68" s="122"/>
      <c r="H68" s="123"/>
    </row>
    <row r="69" spans="1:8" ht="54.75" customHeight="1" x14ac:dyDescent="0.25">
      <c r="A69" s="133"/>
      <c r="B69" s="134"/>
      <c r="C69" s="135"/>
      <c r="D69" s="136" t="s">
        <v>468</v>
      </c>
      <c r="E69" s="136"/>
      <c r="F69" s="124"/>
      <c r="G69" s="125"/>
      <c r="H69" s="126"/>
    </row>
    <row r="70" spans="1:8" ht="18.75" x14ac:dyDescent="0.25">
      <c r="A70" s="31"/>
      <c r="B70" s="139" t="s">
        <v>157</v>
      </c>
      <c r="C70" s="139"/>
      <c r="D70" s="139"/>
      <c r="E70" s="139"/>
      <c r="F70" s="157"/>
      <c r="G70" s="158"/>
      <c r="H70" s="159"/>
    </row>
    <row r="71" spans="1:8" ht="83.25" customHeight="1" x14ac:dyDescent="0.25">
      <c r="A71" s="33" t="s">
        <v>158</v>
      </c>
      <c r="B71" s="38" t="s">
        <v>136</v>
      </c>
      <c r="C71" s="39"/>
      <c r="D71" s="66" t="s">
        <v>469</v>
      </c>
      <c r="E71" s="66" t="s">
        <v>471</v>
      </c>
      <c r="F71" s="36" t="s">
        <v>403</v>
      </c>
      <c r="G71" s="36"/>
      <c r="H71" s="36"/>
    </row>
    <row r="72" spans="1:8" ht="48.75" customHeight="1" x14ac:dyDescent="0.25">
      <c r="A72" s="33" t="s">
        <v>159</v>
      </c>
      <c r="B72" s="38" t="s">
        <v>137</v>
      </c>
      <c r="C72" s="39"/>
      <c r="D72" s="66" t="s">
        <v>470</v>
      </c>
      <c r="E72" s="66" t="s">
        <v>472</v>
      </c>
      <c r="F72" s="36"/>
      <c r="G72" s="36" t="s">
        <v>403</v>
      </c>
      <c r="H72" s="36"/>
    </row>
    <row r="73" spans="1:8" ht="18.75" x14ac:dyDescent="0.25">
      <c r="A73" s="130"/>
      <c r="B73" s="131"/>
      <c r="C73" s="132"/>
      <c r="D73" s="139" t="str">
        <f>_xlfn.CONCAT("DOBRE PRAKTYKI dla ",B70)</f>
        <v>DOBRE PRAKTYKI dla Kryterium 10. Polityka jakości, projektowanie, zatwierdzanie, monitorowanie, przegląd i doskonalenie programu studiów.</v>
      </c>
      <c r="E73" s="139"/>
      <c r="F73" s="121"/>
      <c r="G73" s="122"/>
      <c r="H73" s="123"/>
    </row>
    <row r="74" spans="1:8" ht="45.75" customHeight="1" x14ac:dyDescent="0.25">
      <c r="A74" s="133"/>
      <c r="B74" s="134"/>
      <c r="C74" s="135"/>
      <c r="D74" s="136" t="s">
        <v>473</v>
      </c>
      <c r="E74" s="136"/>
      <c r="F74" s="124"/>
      <c r="G74" s="125"/>
      <c r="H74" s="126"/>
    </row>
    <row r="75" spans="1:8" x14ac:dyDescent="0.25">
      <c r="A75" s="40"/>
      <c r="B75" s="41"/>
      <c r="C75" s="42"/>
      <c r="D75" s="42"/>
      <c r="E75" s="42"/>
      <c r="F75" s="146"/>
      <c r="G75" s="146"/>
      <c r="H75" s="146"/>
    </row>
    <row r="76" spans="1:8" x14ac:dyDescent="0.25">
      <c r="F76" s="149"/>
      <c r="G76" s="149"/>
      <c r="H76" s="149"/>
    </row>
    <row r="77" spans="1:8" x14ac:dyDescent="0.25">
      <c r="B77" s="154" t="s">
        <v>160</v>
      </c>
      <c r="C77" s="155"/>
      <c r="D77" s="155"/>
      <c r="E77" s="156"/>
      <c r="F77" s="11"/>
      <c r="G77" s="11"/>
      <c r="H77" s="11"/>
    </row>
    <row r="78" spans="1:8" ht="30" customHeight="1" x14ac:dyDescent="0.25">
      <c r="B78" s="153" t="s">
        <v>161</v>
      </c>
      <c r="C78" s="153"/>
      <c r="D78" s="153"/>
      <c r="E78" s="153"/>
      <c r="F78" s="149"/>
      <c r="G78" s="149"/>
      <c r="H78" s="149"/>
    </row>
    <row r="79" spans="1:8" x14ac:dyDescent="0.25">
      <c r="A79" s="150"/>
      <c r="B79" s="140" t="s">
        <v>464</v>
      </c>
      <c r="C79" s="140"/>
      <c r="D79" s="140"/>
      <c r="E79" s="140"/>
      <c r="F79" s="149"/>
      <c r="G79" s="149"/>
      <c r="H79" s="149"/>
    </row>
    <row r="80" spans="1:8" x14ac:dyDescent="0.25">
      <c r="A80" s="150"/>
      <c r="B80" s="140"/>
      <c r="C80" s="140"/>
      <c r="D80" s="140"/>
      <c r="E80" s="140"/>
      <c r="F80" s="149"/>
      <c r="G80" s="149"/>
      <c r="H80" s="149"/>
    </row>
    <row r="81" spans="1:8" x14ac:dyDescent="0.25">
      <c r="A81" s="150"/>
      <c r="B81" s="140"/>
      <c r="C81" s="140"/>
      <c r="D81" s="140"/>
      <c r="E81" s="140"/>
      <c r="F81" s="149"/>
      <c r="G81" s="149"/>
      <c r="H81" s="149"/>
    </row>
    <row r="82" spans="1:8" x14ac:dyDescent="0.25">
      <c r="A82" s="150"/>
      <c r="B82" s="140"/>
      <c r="C82" s="140"/>
      <c r="D82" s="140"/>
      <c r="E82" s="140"/>
      <c r="F82" s="149"/>
      <c r="G82" s="149"/>
      <c r="H82" s="149"/>
    </row>
    <row r="83" spans="1:8" x14ac:dyDescent="0.25">
      <c r="A83" s="150"/>
      <c r="B83" s="140"/>
      <c r="C83" s="140"/>
      <c r="D83" s="140"/>
      <c r="E83" s="140"/>
      <c r="F83" s="149"/>
      <c r="G83" s="149"/>
      <c r="H83" s="149"/>
    </row>
    <row r="84" spans="1:8" x14ac:dyDescent="0.25">
      <c r="A84" s="151"/>
      <c r="B84" s="153" t="s">
        <v>162</v>
      </c>
      <c r="C84" s="153"/>
      <c r="D84" s="153"/>
      <c r="E84" s="153"/>
      <c r="F84" s="149"/>
      <c r="G84" s="149"/>
      <c r="H84" s="149"/>
    </row>
    <row r="85" spans="1:8" x14ac:dyDescent="0.25">
      <c r="A85" s="151"/>
      <c r="B85" s="140"/>
      <c r="C85" s="140"/>
      <c r="D85" s="140"/>
      <c r="E85" s="140"/>
      <c r="F85" s="149"/>
      <c r="G85" s="149"/>
      <c r="H85" s="149"/>
    </row>
    <row r="86" spans="1:8" x14ac:dyDescent="0.25">
      <c r="A86" s="151"/>
      <c r="B86" s="140"/>
      <c r="C86" s="140"/>
      <c r="D86" s="140"/>
      <c r="E86" s="140"/>
      <c r="F86" s="149"/>
      <c r="G86" s="149"/>
      <c r="H86" s="149"/>
    </row>
    <row r="87" spans="1:8" x14ac:dyDescent="0.25">
      <c r="A87" s="151"/>
      <c r="B87" s="140"/>
      <c r="C87" s="140"/>
      <c r="D87" s="140"/>
      <c r="E87" s="140"/>
      <c r="F87" s="149"/>
      <c r="G87" s="149"/>
      <c r="H87" s="149"/>
    </row>
    <row r="88" spans="1:8" x14ac:dyDescent="0.25">
      <c r="A88" s="151"/>
      <c r="B88" s="140"/>
      <c r="C88" s="140"/>
      <c r="D88" s="140"/>
      <c r="E88" s="140"/>
      <c r="F88" s="149"/>
      <c r="G88" s="149"/>
      <c r="H88" s="149"/>
    </row>
    <row r="89" spans="1:8" x14ac:dyDescent="0.25">
      <c r="A89" s="152"/>
      <c r="B89" s="140"/>
      <c r="C89" s="140"/>
      <c r="D89" s="140"/>
      <c r="E89" s="140"/>
      <c r="F89" s="149"/>
      <c r="G89" s="149"/>
      <c r="H89" s="149"/>
    </row>
  </sheetData>
  <mergeCells count="80">
    <mergeCell ref="F75:H75"/>
    <mergeCell ref="B77:E77"/>
    <mergeCell ref="B78:E78"/>
    <mergeCell ref="F78:H78"/>
    <mergeCell ref="A79:A89"/>
    <mergeCell ref="B79:E83"/>
    <mergeCell ref="F79:H89"/>
    <mergeCell ref="B84:E84"/>
    <mergeCell ref="B85:E89"/>
    <mergeCell ref="A53:C54"/>
    <mergeCell ref="F76:H76"/>
    <mergeCell ref="D64:E64"/>
    <mergeCell ref="B65:E65"/>
    <mergeCell ref="D68:E68"/>
    <mergeCell ref="D69:E69"/>
    <mergeCell ref="B70:E70"/>
    <mergeCell ref="F70:H70"/>
    <mergeCell ref="F63:H64"/>
    <mergeCell ref="A68:C69"/>
    <mergeCell ref="F68:H69"/>
    <mergeCell ref="A73:C74"/>
    <mergeCell ref="F73:H74"/>
    <mergeCell ref="F65:H65"/>
    <mergeCell ref="D73:E73"/>
    <mergeCell ref="D74:E74"/>
    <mergeCell ref="B38:E38"/>
    <mergeCell ref="D63:E63"/>
    <mergeCell ref="D43:E43"/>
    <mergeCell ref="B44:E44"/>
    <mergeCell ref="D48:E48"/>
    <mergeCell ref="D49:E49"/>
    <mergeCell ref="B50:E50"/>
    <mergeCell ref="D53:E53"/>
    <mergeCell ref="A48:C49"/>
    <mergeCell ref="A63:C64"/>
    <mergeCell ref="D54:E54"/>
    <mergeCell ref="B55:E55"/>
    <mergeCell ref="D58:E58"/>
    <mergeCell ref="D59:E59"/>
    <mergeCell ref="B60:E60"/>
    <mergeCell ref="A42:C43"/>
    <mergeCell ref="F17:H18"/>
    <mergeCell ref="A29:C30"/>
    <mergeCell ref="F29:H30"/>
    <mergeCell ref="A36:C37"/>
    <mergeCell ref="F36:H37"/>
    <mergeCell ref="F31:H31"/>
    <mergeCell ref="D30:E30"/>
    <mergeCell ref="B31:E31"/>
    <mergeCell ref="D36:E36"/>
    <mergeCell ref="D37:E37"/>
    <mergeCell ref="A1:H1"/>
    <mergeCell ref="B2:D4"/>
    <mergeCell ref="A6:C6"/>
    <mergeCell ref="D6:H6"/>
    <mergeCell ref="F9:H9"/>
    <mergeCell ref="A58:C59"/>
    <mergeCell ref="F58:H59"/>
    <mergeCell ref="A10:A11"/>
    <mergeCell ref="B10:B11"/>
    <mergeCell ref="C10:C11"/>
    <mergeCell ref="D10:D11"/>
    <mergeCell ref="E10:E11"/>
    <mergeCell ref="D42:E42"/>
    <mergeCell ref="F10:H10"/>
    <mergeCell ref="B12:E12"/>
    <mergeCell ref="D17:E17"/>
    <mergeCell ref="D18:E18"/>
    <mergeCell ref="B19:E19"/>
    <mergeCell ref="D29:E29"/>
    <mergeCell ref="F19:H19"/>
    <mergeCell ref="A17:C18"/>
    <mergeCell ref="F60:H60"/>
    <mergeCell ref="F55:H55"/>
    <mergeCell ref="F50:H50"/>
    <mergeCell ref="F44:H44"/>
    <mergeCell ref="F38:H38"/>
    <mergeCell ref="F48:H49"/>
    <mergeCell ref="F53:H54"/>
    <mergeCell ref="F42:H43"/>
  </mergeCells>
  <conditionalFormatting sqref="D18:E18">
    <cfRule type="expression" dxfId="9" priority="12">
      <formula>ISTEXT(D18)</formula>
    </cfRule>
  </conditionalFormatting>
  <conditionalFormatting sqref="D30:E30">
    <cfRule type="expression" dxfId="8" priority="10">
      <formula>ISTEXT(D30)</formula>
    </cfRule>
  </conditionalFormatting>
  <conditionalFormatting sqref="D37:E37">
    <cfRule type="expression" dxfId="7" priority="9">
      <formula>ISTEXT(D37)</formula>
    </cfRule>
  </conditionalFormatting>
  <conditionalFormatting sqref="D43:E43">
    <cfRule type="expression" dxfId="6" priority="8">
      <formula>ISTEXT(D43)</formula>
    </cfRule>
  </conditionalFormatting>
  <conditionalFormatting sqref="D49:E49">
    <cfRule type="expression" dxfId="5" priority="7">
      <formula>ISTEXT(D49)</formula>
    </cfRule>
  </conditionalFormatting>
  <conditionalFormatting sqref="D54:E54">
    <cfRule type="expression" dxfId="4" priority="6">
      <formula>ISTEXT(D54)</formula>
    </cfRule>
  </conditionalFormatting>
  <conditionalFormatting sqref="D59:E59">
    <cfRule type="expression" dxfId="3" priority="5">
      <formula>ISTEXT(D59)</formula>
    </cfRule>
  </conditionalFormatting>
  <conditionalFormatting sqref="D64:E64">
    <cfRule type="expression" dxfId="2" priority="3">
      <formula>ISTEXT(D64)</formula>
    </cfRule>
  </conditionalFormatting>
  <conditionalFormatting sqref="D74:E74">
    <cfRule type="expression" dxfId="1" priority="2">
      <formula>ISTEXT(D74)</formula>
    </cfRule>
  </conditionalFormatting>
  <conditionalFormatting sqref="D69:E69">
    <cfRule type="expression" dxfId="0" priority="1">
      <formula>ISTEXT(D69)</formula>
    </cfRule>
  </conditionalFormatting>
  <dataValidations count="1">
    <dataValidation allowBlank="1" showErrorMessage="1" promptTitle="Wydział" prompt="Proszę wybrać Wydział z listy rozwijanej" sqref="A6" xr:uid="{83E98BEE-F4BA-4DED-8FE2-8100B7943249}"/>
  </dataValidations>
  <pageMargins left="6.9791666666666665E-3" right="0.7" top="0.75" bottom="0.75" header="0.3" footer="0.3"/>
  <pageSetup paperSize="9" scale="39" fitToHeight="0" orientation="portrait" r:id="rId1"/>
  <headerFooter scaleWithDoc="0"/>
  <drawing r:id="rId2"/>
  <extLst>
    <ext xmlns:x14="http://schemas.microsoft.com/office/spreadsheetml/2009/9/main" uri="{CCE6A557-97BC-4b89-ADB6-D9C93CAAB3DF}">
      <x14:dataValidations xmlns:xm="http://schemas.microsoft.com/office/excel/2006/main" count="2">
        <x14:dataValidation type="list" allowBlank="1" showInputMessage="1" showErrorMessage="1" promptTitle="Wydział" prompt="Proszę wybrać Wydział z listy rozwijanej" xr:uid="{B3DF5919-29E7-4031-A689-29A95C2977A3}">
          <x14:formula1>
            <xm:f>WYDZIAŁY!$A$2:$A$15</xm:f>
          </x14:formula1>
          <xm:sqref>E5:H5</xm:sqref>
        </x14:dataValidation>
        <x14:dataValidation type="list" allowBlank="1" showInputMessage="1" showErrorMessage="1" prompt="Proszę wybrać kierunek z listy rozwijanej" xr:uid="{42C88596-185A-4A7E-8185-75F87C366A8A}">
          <x14:formula1>
            <xm:f>OFFSET(WYDZIAŁY!$E$1,MATCH($A$6,WYDZIAŁY!$D$2:$D$45,0),0,COUNTIF(WYDZIAŁY!$D$2:$D$45,$A$6),1)</xm:f>
          </x14:formula1>
          <xm:sqref>D6:H6</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2D8DD4-8983-4DB2-9EFB-D7D8B48EFB14}">
  <dimension ref="A1:AJ46"/>
  <sheetViews>
    <sheetView topLeftCell="A4" workbookViewId="0">
      <selection activeCell="E46" sqref="E46"/>
    </sheetView>
  </sheetViews>
  <sheetFormatPr defaultRowHeight="15" x14ac:dyDescent="0.25"/>
  <cols>
    <col min="1" max="1" width="52.28515625" customWidth="1"/>
    <col min="2" max="6" width="43.28515625" customWidth="1"/>
    <col min="7" max="7" width="19.28515625" customWidth="1"/>
    <col min="8" max="8" width="42.5703125" customWidth="1"/>
    <col min="9" max="9" width="47.140625" bestFit="1" customWidth="1"/>
    <col min="10" max="10" width="41.7109375" bestFit="1" customWidth="1"/>
    <col min="17" max="17" width="9.140625" style="25"/>
    <col min="22" max="22" width="9.140625" style="25"/>
    <col min="27" max="27" width="47.140625" style="25" bestFit="1" customWidth="1"/>
    <col min="32" max="32" width="9.140625" style="25"/>
  </cols>
  <sheetData>
    <row r="1" spans="1:36" x14ac:dyDescent="0.25">
      <c r="A1" s="24" t="s">
        <v>251</v>
      </c>
      <c r="B1" t="s">
        <v>314</v>
      </c>
      <c r="D1" t="s">
        <v>246</v>
      </c>
      <c r="E1" t="s">
        <v>332</v>
      </c>
      <c r="G1" t="s">
        <v>245</v>
      </c>
      <c r="J1" t="s">
        <v>246</v>
      </c>
      <c r="K1" t="s">
        <v>245</v>
      </c>
    </row>
    <row r="2" spans="1:36" x14ac:dyDescent="0.25">
      <c r="A2" s="9" t="s">
        <v>65</v>
      </c>
      <c r="B2" s="9" t="s">
        <v>315</v>
      </c>
      <c r="C2" s="9"/>
      <c r="D2" t="s">
        <v>64</v>
      </c>
      <c r="E2" t="s">
        <v>187</v>
      </c>
      <c r="F2" s="9"/>
      <c r="G2" s="9" t="s">
        <v>187</v>
      </c>
      <c r="H2">
        <v>1</v>
      </c>
      <c r="I2" t="str">
        <f>J2&amp;COUNTIF($J$2:J2,J2)</f>
        <v>Wydział Biologii i Biotechnologii1</v>
      </c>
      <c r="J2" t="s">
        <v>64</v>
      </c>
      <c r="K2" t="s">
        <v>187</v>
      </c>
      <c r="N2" t="s">
        <v>247</v>
      </c>
      <c r="R2" t="s">
        <v>252</v>
      </c>
      <c r="W2" t="s">
        <v>253</v>
      </c>
      <c r="AB2" t="s">
        <v>254</v>
      </c>
      <c r="AG2" t="s">
        <v>255</v>
      </c>
    </row>
    <row r="3" spans="1:36" x14ac:dyDescent="0.25">
      <c r="A3" s="9" t="s">
        <v>66</v>
      </c>
      <c r="B3" s="9" t="s">
        <v>316</v>
      </c>
      <c r="C3" s="9"/>
      <c r="D3" t="s">
        <v>64</v>
      </c>
      <c r="E3" t="s">
        <v>188</v>
      </c>
      <c r="F3" s="9"/>
      <c r="G3" s="9" t="s">
        <v>188</v>
      </c>
      <c r="H3">
        <v>2</v>
      </c>
      <c r="I3" t="str">
        <f>J3&amp;COUNTIF($J$2:J3,J3)</f>
        <v>Wydział Biologii i Biotechnologii2</v>
      </c>
      <c r="J3" t="s">
        <v>64</v>
      </c>
      <c r="K3" t="s">
        <v>188</v>
      </c>
      <c r="N3" t="s">
        <v>248</v>
      </c>
      <c r="Q3" s="25" t="s">
        <v>256</v>
      </c>
      <c r="R3" t="s">
        <v>64</v>
      </c>
      <c r="S3" t="s">
        <v>187</v>
      </c>
      <c r="T3" t="s">
        <v>257</v>
      </c>
      <c r="U3" t="s">
        <v>258</v>
      </c>
      <c r="V3" s="25" t="s">
        <v>259</v>
      </c>
      <c r="W3" t="s">
        <v>232</v>
      </c>
      <c r="X3" t="s">
        <v>179</v>
      </c>
      <c r="Y3" t="s">
        <v>260</v>
      </c>
      <c r="Z3" t="s">
        <v>261</v>
      </c>
      <c r="AA3" s="25" t="s">
        <v>256</v>
      </c>
      <c r="AB3" t="s">
        <v>64</v>
      </c>
      <c r="AC3" t="s">
        <v>187</v>
      </c>
      <c r="AD3" t="s">
        <v>262</v>
      </c>
      <c r="AE3" t="s">
        <v>258</v>
      </c>
      <c r="AF3" s="25" t="s">
        <v>259</v>
      </c>
      <c r="AG3" t="s">
        <v>232</v>
      </c>
      <c r="AH3" t="s">
        <v>179</v>
      </c>
      <c r="AI3" t="s">
        <v>265</v>
      </c>
      <c r="AJ3" t="s">
        <v>261</v>
      </c>
    </row>
    <row r="4" spans="1:36" x14ac:dyDescent="0.25">
      <c r="A4" s="9" t="s">
        <v>67</v>
      </c>
      <c r="B4" s="9" t="s">
        <v>317</v>
      </c>
      <c r="C4" s="9"/>
      <c r="D4" t="s">
        <v>64</v>
      </c>
      <c r="E4" t="s">
        <v>189</v>
      </c>
      <c r="F4" s="9"/>
      <c r="G4" s="9" t="s">
        <v>189</v>
      </c>
      <c r="H4">
        <v>3</v>
      </c>
      <c r="I4" t="str">
        <f>J4&amp;COUNTIF($J$2:J4,J4)</f>
        <v>Wydział Biologii i Biotechnologii3</v>
      </c>
      <c r="J4" t="s">
        <v>64</v>
      </c>
      <c r="K4" t="s">
        <v>189</v>
      </c>
      <c r="N4" t="s">
        <v>249</v>
      </c>
      <c r="Q4" s="25" t="s">
        <v>263</v>
      </c>
      <c r="R4" t="s">
        <v>64</v>
      </c>
      <c r="S4" t="s">
        <v>188</v>
      </c>
      <c r="T4" t="s">
        <v>260</v>
      </c>
      <c r="U4" t="s">
        <v>258</v>
      </c>
      <c r="V4" s="25" t="s">
        <v>264</v>
      </c>
      <c r="W4" t="s">
        <v>232</v>
      </c>
      <c r="X4" t="s">
        <v>182</v>
      </c>
      <c r="Y4" t="s">
        <v>260</v>
      </c>
      <c r="Z4" t="s">
        <v>261</v>
      </c>
      <c r="AA4" s="25" t="s">
        <v>263</v>
      </c>
      <c r="AB4" t="s">
        <v>64</v>
      </c>
      <c r="AC4" t="s">
        <v>189</v>
      </c>
      <c r="AD4" t="s">
        <v>265</v>
      </c>
      <c r="AE4" t="s">
        <v>258</v>
      </c>
      <c r="AF4" s="25" t="s">
        <v>264</v>
      </c>
      <c r="AG4" t="s">
        <v>232</v>
      </c>
      <c r="AH4" t="s">
        <v>182</v>
      </c>
      <c r="AI4" t="s">
        <v>265</v>
      </c>
      <c r="AJ4" t="s">
        <v>261</v>
      </c>
    </row>
    <row r="5" spans="1:36" x14ac:dyDescent="0.25">
      <c r="A5" s="9" t="s">
        <v>68</v>
      </c>
      <c r="B5" s="9" t="s">
        <v>318</v>
      </c>
      <c r="C5" s="9"/>
      <c r="D5" t="s">
        <v>232</v>
      </c>
      <c r="E5" t="s">
        <v>179</v>
      </c>
      <c r="F5" s="9"/>
      <c r="G5" s="9" t="s">
        <v>179</v>
      </c>
      <c r="H5">
        <v>4</v>
      </c>
      <c r="I5" t="str">
        <f>J5&amp;COUNTIF($J$2:J5,J5)</f>
        <v>Wydział Budownictwa i Inżynierii Środowiska1</v>
      </c>
      <c r="J5" t="s">
        <v>232</v>
      </c>
      <c r="K5" t="s">
        <v>179</v>
      </c>
      <c r="N5" t="s">
        <v>250</v>
      </c>
      <c r="Q5" s="25" t="s">
        <v>266</v>
      </c>
      <c r="R5" t="s">
        <v>64</v>
      </c>
      <c r="S5" t="s">
        <v>189</v>
      </c>
      <c r="T5" t="s">
        <v>260</v>
      </c>
      <c r="U5" t="s">
        <v>258</v>
      </c>
      <c r="V5" s="25" t="s">
        <v>267</v>
      </c>
      <c r="W5" t="s">
        <v>233</v>
      </c>
      <c r="X5" t="s">
        <v>190</v>
      </c>
      <c r="Y5" t="s">
        <v>257</v>
      </c>
      <c r="Z5" t="s">
        <v>261</v>
      </c>
      <c r="AA5" s="25" t="s">
        <v>259</v>
      </c>
      <c r="AB5" t="s">
        <v>232</v>
      </c>
      <c r="AC5" t="s">
        <v>179</v>
      </c>
      <c r="AD5" t="s">
        <v>265</v>
      </c>
      <c r="AE5" t="s">
        <v>258</v>
      </c>
      <c r="AF5" s="25" t="s">
        <v>268</v>
      </c>
      <c r="AG5" t="s">
        <v>232</v>
      </c>
      <c r="AH5" t="s">
        <v>186</v>
      </c>
      <c r="AI5" t="s">
        <v>265</v>
      </c>
      <c r="AJ5" t="s">
        <v>261</v>
      </c>
    </row>
    <row r="6" spans="1:36" x14ac:dyDescent="0.25">
      <c r="A6" s="9" t="s">
        <v>69</v>
      </c>
      <c r="B6" s="9" t="s">
        <v>210</v>
      </c>
      <c r="C6" s="9"/>
      <c r="D6" t="s">
        <v>232</v>
      </c>
      <c r="E6" t="s">
        <v>181</v>
      </c>
      <c r="F6" s="9"/>
      <c r="G6" s="9" t="s">
        <v>181</v>
      </c>
      <c r="H6">
        <v>5</v>
      </c>
      <c r="I6" t="str">
        <f>J6&amp;COUNTIF($J$2:J6,J6)</f>
        <v>Wydział Budownictwa i Inżynierii Środowiska2</v>
      </c>
      <c r="J6" t="s">
        <v>232</v>
      </c>
      <c r="K6" t="s">
        <v>181</v>
      </c>
      <c r="N6" s="24" t="s">
        <v>251</v>
      </c>
      <c r="Q6" s="25" t="s">
        <v>269</v>
      </c>
      <c r="R6" t="s">
        <v>64</v>
      </c>
      <c r="S6" t="s">
        <v>227</v>
      </c>
      <c r="T6" t="s">
        <v>260</v>
      </c>
      <c r="U6" t="s">
        <v>258</v>
      </c>
      <c r="V6" s="25" t="s">
        <v>270</v>
      </c>
      <c r="W6" t="s">
        <v>233</v>
      </c>
      <c r="X6" t="s">
        <v>191</v>
      </c>
      <c r="Y6" t="s">
        <v>257</v>
      </c>
      <c r="Z6" t="s">
        <v>261</v>
      </c>
      <c r="AA6" s="25" t="s">
        <v>264</v>
      </c>
      <c r="AB6" t="s">
        <v>232</v>
      </c>
      <c r="AC6" t="s">
        <v>180</v>
      </c>
      <c r="AD6" t="s">
        <v>265</v>
      </c>
      <c r="AE6" t="s">
        <v>258</v>
      </c>
      <c r="AF6" s="25" t="s">
        <v>267</v>
      </c>
      <c r="AG6" t="s">
        <v>233</v>
      </c>
      <c r="AH6" t="s">
        <v>190</v>
      </c>
      <c r="AI6" t="s">
        <v>262</v>
      </c>
      <c r="AJ6" t="s">
        <v>261</v>
      </c>
    </row>
    <row r="7" spans="1:36" x14ac:dyDescent="0.25">
      <c r="A7" s="9" t="s">
        <v>55</v>
      </c>
      <c r="B7" s="9" t="s">
        <v>319</v>
      </c>
      <c r="C7" s="9"/>
      <c r="D7" t="s">
        <v>232</v>
      </c>
      <c r="E7" t="s">
        <v>182</v>
      </c>
      <c r="F7" s="9"/>
      <c r="G7" s="9" t="s">
        <v>182</v>
      </c>
      <c r="H7">
        <v>6</v>
      </c>
      <c r="I7" t="str">
        <f>J7&amp;COUNTIF($J$2:J7,J7)</f>
        <v>Wydział Budownictwa i Inżynierii Środowiska3</v>
      </c>
      <c r="J7" t="s">
        <v>232</v>
      </c>
      <c r="K7" t="s">
        <v>182</v>
      </c>
      <c r="Q7" s="25" t="s">
        <v>259</v>
      </c>
      <c r="R7" t="s">
        <v>232</v>
      </c>
      <c r="S7" t="s">
        <v>179</v>
      </c>
      <c r="T7" t="s">
        <v>260</v>
      </c>
      <c r="U7" t="s">
        <v>258</v>
      </c>
      <c r="V7" s="25" t="s">
        <v>271</v>
      </c>
      <c r="W7" t="s">
        <v>233</v>
      </c>
      <c r="X7" t="s">
        <v>193</v>
      </c>
      <c r="Y7" t="s">
        <v>257</v>
      </c>
      <c r="Z7" t="s">
        <v>261</v>
      </c>
      <c r="AA7" s="25" t="s">
        <v>268</v>
      </c>
      <c r="AB7" t="s">
        <v>232</v>
      </c>
      <c r="AC7" t="s">
        <v>181</v>
      </c>
      <c r="AD7" t="s">
        <v>265</v>
      </c>
      <c r="AE7" t="s">
        <v>258</v>
      </c>
      <c r="AF7" s="25" t="s">
        <v>270</v>
      </c>
      <c r="AG7" t="s">
        <v>233</v>
      </c>
      <c r="AH7" t="s">
        <v>191</v>
      </c>
      <c r="AI7" t="s">
        <v>262</v>
      </c>
      <c r="AJ7" t="s">
        <v>261</v>
      </c>
    </row>
    <row r="8" spans="1:36" x14ac:dyDescent="0.25">
      <c r="A8" s="9" t="s">
        <v>56</v>
      </c>
      <c r="B8" s="9" t="s">
        <v>320</v>
      </c>
      <c r="C8" s="9"/>
      <c r="D8" t="s">
        <v>232</v>
      </c>
      <c r="E8" t="s">
        <v>184</v>
      </c>
      <c r="F8" s="9"/>
      <c r="G8" s="9" t="s">
        <v>184</v>
      </c>
      <c r="H8">
        <v>7</v>
      </c>
      <c r="I8" t="str">
        <f>J8&amp;COUNTIF($J$2:J8,J8)</f>
        <v>Wydział Budownictwa i Inżynierii Środowiska4</v>
      </c>
      <c r="J8" t="s">
        <v>232</v>
      </c>
      <c r="K8" t="s">
        <v>184</v>
      </c>
      <c r="Q8" s="25" t="s">
        <v>264</v>
      </c>
      <c r="R8" t="s">
        <v>232</v>
      </c>
      <c r="S8" t="s">
        <v>181</v>
      </c>
      <c r="T8" t="s">
        <v>260</v>
      </c>
      <c r="U8" t="s">
        <v>258</v>
      </c>
      <c r="V8" s="25" t="s">
        <v>272</v>
      </c>
      <c r="W8" t="s">
        <v>233</v>
      </c>
      <c r="X8" t="s">
        <v>194</v>
      </c>
      <c r="Y8" t="s">
        <v>257</v>
      </c>
      <c r="Z8" t="s">
        <v>261</v>
      </c>
      <c r="AA8" s="25" t="s">
        <v>273</v>
      </c>
      <c r="AB8" t="s">
        <v>232</v>
      </c>
      <c r="AC8" t="s">
        <v>182</v>
      </c>
      <c r="AD8" t="s">
        <v>265</v>
      </c>
      <c r="AE8" t="s">
        <v>258</v>
      </c>
      <c r="AF8" s="25" t="s">
        <v>271</v>
      </c>
      <c r="AG8" t="s">
        <v>233</v>
      </c>
      <c r="AH8" t="s">
        <v>193</v>
      </c>
      <c r="AI8" t="s">
        <v>262</v>
      </c>
      <c r="AJ8" t="s">
        <v>261</v>
      </c>
    </row>
    <row r="9" spans="1:36" x14ac:dyDescent="0.25">
      <c r="A9" s="9" t="s">
        <v>57</v>
      </c>
      <c r="B9" s="9" t="s">
        <v>321</v>
      </c>
      <c r="C9" s="9"/>
      <c r="D9" t="s">
        <v>232</v>
      </c>
      <c r="E9" t="s">
        <v>186</v>
      </c>
      <c r="F9" s="9"/>
      <c r="G9" s="9" t="s">
        <v>186</v>
      </c>
      <c r="H9">
        <v>8</v>
      </c>
      <c r="I9" t="str">
        <f>J9&amp;COUNTIF($J$2:J9,J9)</f>
        <v>Wydział Budownictwa i Inżynierii Środowiska5</v>
      </c>
      <c r="J9" t="s">
        <v>232</v>
      </c>
      <c r="K9" t="s">
        <v>186</v>
      </c>
      <c r="Q9" s="25" t="s">
        <v>268</v>
      </c>
      <c r="R9" t="s">
        <v>232</v>
      </c>
      <c r="S9" t="s">
        <v>182</v>
      </c>
      <c r="T9" t="s">
        <v>260</v>
      </c>
      <c r="U9" t="s">
        <v>258</v>
      </c>
      <c r="V9" s="25" t="s">
        <v>274</v>
      </c>
      <c r="W9" t="s">
        <v>233</v>
      </c>
      <c r="X9" t="s">
        <v>195</v>
      </c>
      <c r="Y9" t="s">
        <v>257</v>
      </c>
      <c r="Z9" t="s">
        <v>261</v>
      </c>
      <c r="AA9" s="25" t="s">
        <v>275</v>
      </c>
      <c r="AB9" t="s">
        <v>232</v>
      </c>
      <c r="AC9" t="s">
        <v>183</v>
      </c>
      <c r="AD9" t="s">
        <v>265</v>
      </c>
      <c r="AE9" t="s">
        <v>258</v>
      </c>
      <c r="AF9" s="25" t="s">
        <v>272</v>
      </c>
      <c r="AG9" t="s">
        <v>233</v>
      </c>
      <c r="AH9" t="s">
        <v>194</v>
      </c>
      <c r="AI9" t="s">
        <v>262</v>
      </c>
      <c r="AJ9" t="s">
        <v>261</v>
      </c>
    </row>
    <row r="10" spans="1:36" x14ac:dyDescent="0.25">
      <c r="A10" s="9" t="s">
        <v>58</v>
      </c>
      <c r="B10" s="9" t="s">
        <v>322</v>
      </c>
      <c r="C10" s="9"/>
      <c r="D10" t="s">
        <v>232</v>
      </c>
      <c r="E10" t="s">
        <v>231</v>
      </c>
      <c r="F10" s="9"/>
      <c r="G10" s="9" t="s">
        <v>231</v>
      </c>
      <c r="H10">
        <v>9</v>
      </c>
      <c r="I10" t="str">
        <f>J10&amp;COUNTIF($J$2:J10,J10)</f>
        <v>Wydział Budownictwa i Inżynierii Środowiska6</v>
      </c>
      <c r="J10" t="s">
        <v>232</v>
      </c>
      <c r="K10" t="s">
        <v>231</v>
      </c>
      <c r="Q10" s="25" t="s">
        <v>273</v>
      </c>
      <c r="R10" t="s">
        <v>232</v>
      </c>
      <c r="S10" t="s">
        <v>184</v>
      </c>
      <c r="T10" t="s">
        <v>260</v>
      </c>
      <c r="U10" t="s">
        <v>258</v>
      </c>
      <c r="V10" s="25" t="s">
        <v>276</v>
      </c>
      <c r="W10" t="s">
        <v>242</v>
      </c>
      <c r="X10" t="s">
        <v>217</v>
      </c>
      <c r="Y10" t="s">
        <v>260</v>
      </c>
      <c r="Z10" t="s">
        <v>261</v>
      </c>
      <c r="AA10" s="25" t="s">
        <v>277</v>
      </c>
      <c r="AB10" t="s">
        <v>232</v>
      </c>
      <c r="AC10" t="s">
        <v>184</v>
      </c>
      <c r="AD10" t="s">
        <v>262</v>
      </c>
      <c r="AE10" t="s">
        <v>258</v>
      </c>
      <c r="AF10" s="25" t="s">
        <v>274</v>
      </c>
      <c r="AG10" t="s">
        <v>233</v>
      </c>
      <c r="AH10" t="s">
        <v>195</v>
      </c>
      <c r="AI10" t="s">
        <v>262</v>
      </c>
      <c r="AJ10" t="s">
        <v>261</v>
      </c>
    </row>
    <row r="11" spans="1:36" x14ac:dyDescent="0.25">
      <c r="A11" s="9" t="s">
        <v>59</v>
      </c>
      <c r="B11" s="9" t="s">
        <v>323</v>
      </c>
      <c r="C11" s="9"/>
      <c r="D11" t="s">
        <v>233</v>
      </c>
      <c r="E11" t="s">
        <v>190</v>
      </c>
      <c r="F11" s="9"/>
      <c r="G11" s="9" t="s">
        <v>190</v>
      </c>
      <c r="I11" t="str">
        <f>J11&amp;COUNTIF($J$2:J11,J11)</f>
        <v>Wydział Ekonomiczny1</v>
      </c>
      <c r="J11" t="s">
        <v>233</v>
      </c>
      <c r="K11" t="s">
        <v>190</v>
      </c>
      <c r="Q11" s="25" t="s">
        <v>275</v>
      </c>
      <c r="R11" t="s">
        <v>232</v>
      </c>
      <c r="S11" t="s">
        <v>186</v>
      </c>
      <c r="T11" t="s">
        <v>260</v>
      </c>
      <c r="U11" t="s">
        <v>258</v>
      </c>
      <c r="V11" s="25" t="s">
        <v>278</v>
      </c>
      <c r="W11" t="s">
        <v>242</v>
      </c>
      <c r="X11" t="s">
        <v>218</v>
      </c>
      <c r="Y11" t="s">
        <v>260</v>
      </c>
      <c r="Z11" t="s">
        <v>261</v>
      </c>
      <c r="AA11" s="25" t="s">
        <v>279</v>
      </c>
      <c r="AB11" t="s">
        <v>232</v>
      </c>
      <c r="AC11" t="s">
        <v>185</v>
      </c>
      <c r="AD11" t="s">
        <v>262</v>
      </c>
      <c r="AE11" t="s">
        <v>258</v>
      </c>
      <c r="AF11" s="25" t="s">
        <v>276</v>
      </c>
      <c r="AG11" t="s">
        <v>242</v>
      </c>
      <c r="AH11" t="s">
        <v>217</v>
      </c>
      <c r="AI11" t="s">
        <v>262</v>
      </c>
      <c r="AJ11" t="s">
        <v>261</v>
      </c>
    </row>
    <row r="12" spans="1:36" x14ac:dyDescent="0.25">
      <c r="A12" s="9" t="s">
        <v>60</v>
      </c>
      <c r="B12" s="9" t="s">
        <v>324</v>
      </c>
      <c r="C12" s="9"/>
      <c r="D12" t="s">
        <v>233</v>
      </c>
      <c r="E12" t="s">
        <v>191</v>
      </c>
      <c r="F12" s="9"/>
      <c r="G12" s="9" t="s">
        <v>191</v>
      </c>
      <c r="I12" t="str">
        <f>J12&amp;COUNTIF($J$2:J12,J12)</f>
        <v>Wydział Ekonomiczny2</v>
      </c>
      <c r="J12" t="s">
        <v>233</v>
      </c>
      <c r="K12" t="s">
        <v>191</v>
      </c>
      <c r="Q12" s="25" t="s">
        <v>267</v>
      </c>
      <c r="R12" t="s">
        <v>233</v>
      </c>
      <c r="S12" t="s">
        <v>190</v>
      </c>
      <c r="T12" t="s">
        <v>257</v>
      </c>
      <c r="U12" t="s">
        <v>258</v>
      </c>
      <c r="V12" s="25" t="s">
        <v>280</v>
      </c>
      <c r="W12" t="s">
        <v>240</v>
      </c>
      <c r="X12" t="s">
        <v>212</v>
      </c>
      <c r="Y12" t="s">
        <v>260</v>
      </c>
      <c r="Z12" t="s">
        <v>261</v>
      </c>
      <c r="AA12" s="25" t="s">
        <v>281</v>
      </c>
      <c r="AB12" t="s">
        <v>232</v>
      </c>
      <c r="AC12" t="s">
        <v>186</v>
      </c>
      <c r="AD12" t="s">
        <v>265</v>
      </c>
      <c r="AE12" t="s">
        <v>258</v>
      </c>
      <c r="AF12" s="25" t="s">
        <v>278</v>
      </c>
      <c r="AG12" t="s">
        <v>242</v>
      </c>
      <c r="AH12" t="s">
        <v>218</v>
      </c>
      <c r="AI12" t="s">
        <v>262</v>
      </c>
      <c r="AJ12" t="s">
        <v>261</v>
      </c>
    </row>
    <row r="13" spans="1:36" x14ac:dyDescent="0.25">
      <c r="A13" s="9" t="s">
        <v>61</v>
      </c>
      <c r="B13" s="9" t="s">
        <v>325</v>
      </c>
      <c r="C13" s="9"/>
      <c r="D13" t="s">
        <v>233</v>
      </c>
      <c r="E13" t="s">
        <v>193</v>
      </c>
      <c r="F13" s="9"/>
      <c r="G13" s="9" t="s">
        <v>193</v>
      </c>
      <c r="I13" t="str">
        <f>J13&amp;COUNTIF($J$2:J13,J13)</f>
        <v>Wydział Ekonomiczny3</v>
      </c>
      <c r="J13" t="s">
        <v>233</v>
      </c>
      <c r="K13" t="s">
        <v>193</v>
      </c>
      <c r="Q13" s="25" t="s">
        <v>270</v>
      </c>
      <c r="R13" t="s">
        <v>233</v>
      </c>
      <c r="S13" t="s">
        <v>191</v>
      </c>
      <c r="T13" t="s">
        <v>257</v>
      </c>
      <c r="U13" t="s">
        <v>258</v>
      </c>
      <c r="V13" s="25" t="s">
        <v>282</v>
      </c>
      <c r="W13" t="s">
        <v>240</v>
      </c>
      <c r="X13" t="s">
        <v>213</v>
      </c>
      <c r="Y13" t="s">
        <v>260</v>
      </c>
      <c r="Z13" t="s">
        <v>261</v>
      </c>
      <c r="AA13" s="25" t="s">
        <v>267</v>
      </c>
      <c r="AB13" t="s">
        <v>233</v>
      </c>
      <c r="AC13" t="s">
        <v>190</v>
      </c>
      <c r="AD13" t="s">
        <v>262</v>
      </c>
      <c r="AE13" t="s">
        <v>258</v>
      </c>
      <c r="AF13" s="25" t="s">
        <v>280</v>
      </c>
      <c r="AG13" t="s">
        <v>240</v>
      </c>
      <c r="AH13" t="s">
        <v>212</v>
      </c>
      <c r="AI13" t="s">
        <v>265</v>
      </c>
      <c r="AJ13" t="s">
        <v>261</v>
      </c>
    </row>
    <row r="14" spans="1:36" x14ac:dyDescent="0.25">
      <c r="A14" s="9" t="s">
        <v>62</v>
      </c>
      <c r="B14" s="9" t="s">
        <v>214</v>
      </c>
      <c r="C14" s="9"/>
      <c r="D14" t="s">
        <v>233</v>
      </c>
      <c r="E14" t="s">
        <v>194</v>
      </c>
      <c r="F14" s="9"/>
      <c r="G14" s="9" t="s">
        <v>194</v>
      </c>
      <c r="I14" t="str">
        <f>J14&amp;COUNTIF($J$2:J14,J14)</f>
        <v>Wydział Ekonomiczny4</v>
      </c>
      <c r="J14" t="s">
        <v>233</v>
      </c>
      <c r="K14" t="s">
        <v>194</v>
      </c>
      <c r="Q14" s="25" t="s">
        <v>271</v>
      </c>
      <c r="R14" t="s">
        <v>233</v>
      </c>
      <c r="S14" t="s">
        <v>193</v>
      </c>
      <c r="T14" t="s">
        <v>257</v>
      </c>
      <c r="U14" t="s">
        <v>258</v>
      </c>
      <c r="V14" s="25" t="s">
        <v>283</v>
      </c>
      <c r="W14" t="s">
        <v>234</v>
      </c>
      <c r="X14" t="s">
        <v>197</v>
      </c>
      <c r="Y14" t="s">
        <v>260</v>
      </c>
      <c r="Z14" t="s">
        <v>261</v>
      </c>
      <c r="AA14" s="25" t="s">
        <v>270</v>
      </c>
      <c r="AB14" t="s">
        <v>233</v>
      </c>
      <c r="AC14" t="s">
        <v>191</v>
      </c>
      <c r="AD14" t="s">
        <v>262</v>
      </c>
      <c r="AE14" t="s">
        <v>258</v>
      </c>
      <c r="AF14" s="25" t="s">
        <v>282</v>
      </c>
      <c r="AG14" t="s">
        <v>240</v>
      </c>
      <c r="AH14" t="s">
        <v>213</v>
      </c>
      <c r="AI14" t="s">
        <v>265</v>
      </c>
      <c r="AJ14" t="s">
        <v>261</v>
      </c>
    </row>
    <row r="15" spans="1:36" x14ac:dyDescent="0.25">
      <c r="A15" s="9" t="s">
        <v>63</v>
      </c>
      <c r="B15" s="9" t="s">
        <v>326</v>
      </c>
      <c r="C15" s="9"/>
      <c r="D15" t="s">
        <v>233</v>
      </c>
      <c r="E15" t="s">
        <v>195</v>
      </c>
      <c r="F15" s="9"/>
      <c r="G15" s="9" t="s">
        <v>195</v>
      </c>
      <c r="I15" t="str">
        <f>J15&amp;COUNTIF($J$2:J15,J15)</f>
        <v>Wydział Ekonomiczny5</v>
      </c>
      <c r="J15" t="s">
        <v>233</v>
      </c>
      <c r="K15" t="s">
        <v>195</v>
      </c>
      <c r="Q15" s="25" t="s">
        <v>272</v>
      </c>
      <c r="R15" t="s">
        <v>233</v>
      </c>
      <c r="S15" t="s">
        <v>194</v>
      </c>
      <c r="T15" t="s">
        <v>257</v>
      </c>
      <c r="U15" t="s">
        <v>258</v>
      </c>
      <c r="V15" s="25" t="s">
        <v>284</v>
      </c>
      <c r="W15" t="s">
        <v>234</v>
      </c>
      <c r="X15" t="s">
        <v>198</v>
      </c>
      <c r="Y15" t="s">
        <v>260</v>
      </c>
      <c r="Z15" t="s">
        <v>261</v>
      </c>
      <c r="AA15" s="25" t="s">
        <v>271</v>
      </c>
      <c r="AB15" t="s">
        <v>233</v>
      </c>
      <c r="AC15" t="s">
        <v>192</v>
      </c>
      <c r="AD15" t="s">
        <v>262</v>
      </c>
      <c r="AE15" t="s">
        <v>258</v>
      </c>
      <c r="AF15" s="25" t="s">
        <v>283</v>
      </c>
      <c r="AG15" t="s">
        <v>234</v>
      </c>
      <c r="AH15" t="s">
        <v>197</v>
      </c>
      <c r="AI15" t="s">
        <v>262</v>
      </c>
      <c r="AJ15" t="s">
        <v>261</v>
      </c>
    </row>
    <row r="16" spans="1:36" x14ac:dyDescent="0.25">
      <c r="B16" s="9" t="s">
        <v>327</v>
      </c>
      <c r="C16" s="9"/>
      <c r="D16" t="s">
        <v>242</v>
      </c>
      <c r="E16" t="s">
        <v>216</v>
      </c>
      <c r="F16" s="9"/>
      <c r="G16" s="9" t="s">
        <v>216</v>
      </c>
      <c r="I16" t="str">
        <f>J16&amp;COUNTIF($J$2:J16,J16)</f>
        <v>Wydział Hodowli, Bioinżynierii i Ochrony Zwierząt1</v>
      </c>
      <c r="J16" t="s">
        <v>242</v>
      </c>
      <c r="K16" t="s">
        <v>216</v>
      </c>
      <c r="Q16" s="25" t="s">
        <v>274</v>
      </c>
      <c r="R16" t="s">
        <v>233</v>
      </c>
      <c r="S16" t="s">
        <v>195</v>
      </c>
      <c r="T16" t="s">
        <v>257</v>
      </c>
      <c r="U16" t="s">
        <v>258</v>
      </c>
      <c r="V16" s="25" t="s">
        <v>285</v>
      </c>
      <c r="W16" t="s">
        <v>236</v>
      </c>
      <c r="X16" t="s">
        <v>201</v>
      </c>
      <c r="Y16" t="s">
        <v>260</v>
      </c>
      <c r="Z16" t="s">
        <v>261</v>
      </c>
      <c r="AA16" s="25" t="s">
        <v>272</v>
      </c>
      <c r="AB16" t="s">
        <v>233</v>
      </c>
      <c r="AC16" t="s">
        <v>193</v>
      </c>
      <c r="AD16" t="s">
        <v>262</v>
      </c>
      <c r="AE16" t="s">
        <v>258</v>
      </c>
      <c r="AF16" s="25" t="s">
        <v>284</v>
      </c>
      <c r="AG16" t="s">
        <v>234</v>
      </c>
      <c r="AH16" t="s">
        <v>198</v>
      </c>
      <c r="AI16" t="s">
        <v>262</v>
      </c>
      <c r="AJ16" t="s">
        <v>261</v>
      </c>
    </row>
    <row r="17" spans="1:36" x14ac:dyDescent="0.25">
      <c r="B17" s="24" t="s">
        <v>251</v>
      </c>
      <c r="C17" s="24"/>
      <c r="D17" t="s">
        <v>242</v>
      </c>
      <c r="E17" t="s">
        <v>217</v>
      </c>
      <c r="F17" s="24"/>
      <c r="G17" s="24" t="s">
        <v>217</v>
      </c>
      <c r="I17" t="str">
        <f>J17&amp;COUNTIF($J$2:J17,J17)</f>
        <v>Wydział Hodowli, Bioinżynierii i Ochrony Zwierząt2</v>
      </c>
      <c r="J17" t="s">
        <v>242</v>
      </c>
      <c r="K17" t="s">
        <v>217</v>
      </c>
      <c r="Q17" s="25" t="s">
        <v>286</v>
      </c>
      <c r="R17" t="s">
        <v>233</v>
      </c>
      <c r="S17" t="s">
        <v>230</v>
      </c>
      <c r="T17" t="s">
        <v>257</v>
      </c>
      <c r="U17" t="s">
        <v>258</v>
      </c>
      <c r="V17" s="25" t="s">
        <v>287</v>
      </c>
      <c r="W17" t="s">
        <v>237</v>
      </c>
      <c r="X17" t="s">
        <v>205</v>
      </c>
      <c r="Y17" t="s">
        <v>260</v>
      </c>
      <c r="Z17" t="s">
        <v>261</v>
      </c>
      <c r="AA17" s="25" t="s">
        <v>274</v>
      </c>
      <c r="AB17" t="s">
        <v>233</v>
      </c>
      <c r="AC17" t="s">
        <v>194</v>
      </c>
      <c r="AD17" t="s">
        <v>262</v>
      </c>
      <c r="AE17" t="s">
        <v>258</v>
      </c>
      <c r="AF17" s="25" t="s">
        <v>288</v>
      </c>
      <c r="AG17" t="s">
        <v>239</v>
      </c>
      <c r="AH17" t="s">
        <v>210</v>
      </c>
      <c r="AI17" t="s">
        <v>304</v>
      </c>
      <c r="AJ17" t="s">
        <v>261</v>
      </c>
    </row>
    <row r="18" spans="1:36" x14ac:dyDescent="0.25">
      <c r="D18" t="s">
        <v>242</v>
      </c>
      <c r="E18" t="s">
        <v>218</v>
      </c>
      <c r="G18" t="s">
        <v>218</v>
      </c>
      <c r="I18" t="str">
        <f>J18&amp;COUNTIF($J$2:J18,J18)</f>
        <v>Wydział Hodowli, Bioinżynierii i Ochrony Zwierząt3</v>
      </c>
      <c r="J18" t="s">
        <v>242</v>
      </c>
      <c r="K18" t="s">
        <v>218</v>
      </c>
      <c r="Q18" s="25" t="s">
        <v>276</v>
      </c>
      <c r="R18" t="s">
        <v>242</v>
      </c>
      <c r="S18" t="s">
        <v>216</v>
      </c>
      <c r="T18" t="s">
        <v>260</v>
      </c>
      <c r="U18" t="s">
        <v>258</v>
      </c>
      <c r="V18" s="25" t="s">
        <v>289</v>
      </c>
      <c r="W18" t="s">
        <v>241</v>
      </c>
      <c r="X18" t="s">
        <v>214</v>
      </c>
      <c r="Y18" t="s">
        <v>257</v>
      </c>
      <c r="Z18" t="s">
        <v>261</v>
      </c>
      <c r="AA18" s="25" t="s">
        <v>286</v>
      </c>
      <c r="AB18" t="s">
        <v>233</v>
      </c>
      <c r="AC18" t="s">
        <v>195</v>
      </c>
      <c r="AD18" t="s">
        <v>262</v>
      </c>
      <c r="AE18" t="s">
        <v>258</v>
      </c>
      <c r="AF18" s="25" t="s">
        <v>285</v>
      </c>
      <c r="AG18" t="s">
        <v>236</v>
      </c>
      <c r="AH18" t="s">
        <v>201</v>
      </c>
      <c r="AI18" t="s">
        <v>265</v>
      </c>
      <c r="AJ18" t="s">
        <v>261</v>
      </c>
    </row>
    <row r="19" spans="1:36" x14ac:dyDescent="0.25">
      <c r="A19" t="s">
        <v>65</v>
      </c>
      <c r="B19" s="9" t="s">
        <v>333</v>
      </c>
      <c r="C19" s="9"/>
      <c r="D19" t="s">
        <v>240</v>
      </c>
      <c r="E19" t="s">
        <v>211</v>
      </c>
      <c r="G19" t="s">
        <v>211</v>
      </c>
      <c r="I19" t="str">
        <f>J19&amp;COUNTIF($J$2:J19,J19)</f>
        <v>Wydział Inżynierii Produkcji1</v>
      </c>
      <c r="J19" t="s">
        <v>240</v>
      </c>
      <c r="K19" t="s">
        <v>211</v>
      </c>
      <c r="Q19" s="25" t="s">
        <v>278</v>
      </c>
      <c r="R19" t="s">
        <v>242</v>
      </c>
      <c r="S19" t="s">
        <v>217</v>
      </c>
      <c r="T19" t="s">
        <v>260</v>
      </c>
      <c r="U19" t="s">
        <v>258</v>
      </c>
      <c r="V19" s="25" t="s">
        <v>290</v>
      </c>
      <c r="W19" t="s">
        <v>241</v>
      </c>
      <c r="X19" t="s">
        <v>215</v>
      </c>
      <c r="Y19" t="s">
        <v>257</v>
      </c>
      <c r="Z19" t="s">
        <v>261</v>
      </c>
      <c r="AA19" s="25" t="s">
        <v>276</v>
      </c>
      <c r="AB19" t="s">
        <v>242</v>
      </c>
      <c r="AC19" t="s">
        <v>216</v>
      </c>
      <c r="AD19" t="s">
        <v>262</v>
      </c>
      <c r="AE19" t="s">
        <v>258</v>
      </c>
      <c r="AF19" s="25" t="s">
        <v>287</v>
      </c>
      <c r="AG19" t="s">
        <v>237</v>
      </c>
      <c r="AH19" t="s">
        <v>205</v>
      </c>
      <c r="AI19" t="s">
        <v>265</v>
      </c>
      <c r="AJ19" t="s">
        <v>261</v>
      </c>
    </row>
    <row r="20" spans="1:36" x14ac:dyDescent="0.25">
      <c r="A20" t="s">
        <v>66</v>
      </c>
      <c r="B20" s="9" t="s">
        <v>176</v>
      </c>
      <c r="C20" s="9"/>
      <c r="D20" t="s">
        <v>240</v>
      </c>
      <c r="E20" t="s">
        <v>212</v>
      </c>
      <c r="G20" t="s">
        <v>212</v>
      </c>
      <c r="I20" t="str">
        <f>J20&amp;COUNTIF($J$2:J20,J20)</f>
        <v>Wydział Inżynierii Produkcji2</v>
      </c>
      <c r="J20" t="s">
        <v>240</v>
      </c>
      <c r="K20" t="s">
        <v>212</v>
      </c>
      <c r="Q20" s="25" t="s">
        <v>291</v>
      </c>
      <c r="R20" t="s">
        <v>242</v>
      </c>
      <c r="S20" t="s">
        <v>218</v>
      </c>
      <c r="T20" t="s">
        <v>260</v>
      </c>
      <c r="U20" t="s">
        <v>258</v>
      </c>
      <c r="V20" s="25" t="s">
        <v>292</v>
      </c>
      <c r="W20" t="s">
        <v>238</v>
      </c>
      <c r="X20" t="s">
        <v>207</v>
      </c>
      <c r="Y20" t="s">
        <v>260</v>
      </c>
      <c r="Z20" t="s">
        <v>261</v>
      </c>
      <c r="AA20" s="25" t="s">
        <v>278</v>
      </c>
      <c r="AB20" t="s">
        <v>242</v>
      </c>
      <c r="AC20" t="s">
        <v>217</v>
      </c>
      <c r="AD20" t="s">
        <v>262</v>
      </c>
      <c r="AE20" t="s">
        <v>258</v>
      </c>
      <c r="AF20" s="25" t="s">
        <v>293</v>
      </c>
      <c r="AG20" t="s">
        <v>237</v>
      </c>
      <c r="AH20" t="s">
        <v>204</v>
      </c>
      <c r="AI20" t="s">
        <v>265</v>
      </c>
      <c r="AJ20" t="s">
        <v>261</v>
      </c>
    </row>
    <row r="21" spans="1:36" x14ac:dyDescent="0.25">
      <c r="A21" t="s">
        <v>67</v>
      </c>
      <c r="B21" s="9" t="s">
        <v>334</v>
      </c>
      <c r="C21" s="9"/>
      <c r="D21" t="s">
        <v>240</v>
      </c>
      <c r="E21" t="s">
        <v>213</v>
      </c>
      <c r="G21" t="s">
        <v>213</v>
      </c>
      <c r="I21" t="str">
        <f>J21&amp;COUNTIF($J$2:J21,J21)</f>
        <v>Wydział Inżynierii Produkcji3</v>
      </c>
      <c r="J21" t="s">
        <v>240</v>
      </c>
      <c r="K21" t="s">
        <v>213</v>
      </c>
      <c r="Q21" s="25" t="s">
        <v>280</v>
      </c>
      <c r="R21" t="s">
        <v>240</v>
      </c>
      <c r="S21" t="s">
        <v>211</v>
      </c>
      <c r="T21" t="s">
        <v>260</v>
      </c>
      <c r="U21" t="s">
        <v>258</v>
      </c>
      <c r="V21" s="25" t="s">
        <v>294</v>
      </c>
      <c r="W21" t="s">
        <v>238</v>
      </c>
      <c r="X21" t="s">
        <v>208</v>
      </c>
      <c r="Y21" t="s">
        <v>260</v>
      </c>
      <c r="Z21" t="s">
        <v>261</v>
      </c>
      <c r="AA21" s="25" t="s">
        <v>291</v>
      </c>
      <c r="AB21" t="s">
        <v>242</v>
      </c>
      <c r="AC21" t="s">
        <v>218</v>
      </c>
      <c r="AD21" t="s">
        <v>262</v>
      </c>
      <c r="AE21" t="s">
        <v>258</v>
      </c>
      <c r="AF21" s="25" t="s">
        <v>289</v>
      </c>
      <c r="AG21" t="s">
        <v>241</v>
      </c>
      <c r="AH21" t="s">
        <v>214</v>
      </c>
      <c r="AI21" t="s">
        <v>262</v>
      </c>
      <c r="AJ21" t="s">
        <v>261</v>
      </c>
    </row>
    <row r="22" spans="1:36" x14ac:dyDescent="0.25">
      <c r="A22" t="s">
        <v>68</v>
      </c>
      <c r="B22" s="9" t="s">
        <v>335</v>
      </c>
      <c r="C22" s="9"/>
      <c r="D22" t="s">
        <v>234</v>
      </c>
      <c r="E22" t="s">
        <v>196</v>
      </c>
      <c r="G22" t="s">
        <v>196</v>
      </c>
      <c r="I22" t="str">
        <f>J22&amp;COUNTIF($J$2:J22,J22)</f>
        <v>Wydział Leśny1</v>
      </c>
      <c r="J22" t="s">
        <v>234</v>
      </c>
      <c r="K22" t="s">
        <v>196</v>
      </c>
      <c r="Q22" s="25" t="s">
        <v>282</v>
      </c>
      <c r="R22" t="s">
        <v>240</v>
      </c>
      <c r="S22" t="s">
        <v>212</v>
      </c>
      <c r="T22" t="s">
        <v>260</v>
      </c>
      <c r="U22" t="s">
        <v>258</v>
      </c>
      <c r="V22" s="25" t="s">
        <v>295</v>
      </c>
      <c r="W22" t="s">
        <v>235</v>
      </c>
      <c r="X22" t="s">
        <v>200</v>
      </c>
      <c r="Y22" t="s">
        <v>260</v>
      </c>
      <c r="Z22" t="s">
        <v>261</v>
      </c>
      <c r="AA22" s="25" t="s">
        <v>280</v>
      </c>
      <c r="AB22" t="s">
        <v>240</v>
      </c>
      <c r="AC22" t="s">
        <v>212</v>
      </c>
      <c r="AD22" t="s">
        <v>265</v>
      </c>
      <c r="AE22" t="s">
        <v>258</v>
      </c>
      <c r="AF22" s="25" t="s">
        <v>290</v>
      </c>
      <c r="AG22" t="s">
        <v>241</v>
      </c>
      <c r="AH22" t="s">
        <v>215</v>
      </c>
      <c r="AI22" t="s">
        <v>262</v>
      </c>
      <c r="AJ22" t="s">
        <v>261</v>
      </c>
    </row>
    <row r="23" spans="1:36" x14ac:dyDescent="0.25">
      <c r="A23" t="s">
        <v>69</v>
      </c>
      <c r="B23" s="9" t="s">
        <v>336</v>
      </c>
      <c r="C23" s="9"/>
      <c r="D23" t="s">
        <v>234</v>
      </c>
      <c r="E23" t="s">
        <v>197</v>
      </c>
      <c r="G23" t="s">
        <v>197</v>
      </c>
      <c r="I23" t="str">
        <f>J23&amp;COUNTIF($J$2:J23,J23)</f>
        <v>Wydział Leśny2</v>
      </c>
      <c r="J23" t="s">
        <v>234</v>
      </c>
      <c r="K23" t="s">
        <v>197</v>
      </c>
      <c r="Q23" s="25" t="s">
        <v>296</v>
      </c>
      <c r="R23" t="s">
        <v>240</v>
      </c>
      <c r="S23" t="s">
        <v>213</v>
      </c>
      <c r="T23" t="s">
        <v>260</v>
      </c>
      <c r="U23" t="s">
        <v>258</v>
      </c>
      <c r="V23" s="25" t="s">
        <v>297</v>
      </c>
      <c r="W23" t="s">
        <v>235</v>
      </c>
      <c r="X23" t="s">
        <v>225</v>
      </c>
      <c r="Y23" t="s">
        <v>260</v>
      </c>
      <c r="Z23" t="s">
        <v>261</v>
      </c>
      <c r="AA23" s="25" t="s">
        <v>282</v>
      </c>
      <c r="AB23" t="s">
        <v>240</v>
      </c>
      <c r="AC23" t="s">
        <v>213</v>
      </c>
      <c r="AD23" t="s">
        <v>265</v>
      </c>
      <c r="AE23" t="s">
        <v>258</v>
      </c>
      <c r="AF23" s="25" t="s">
        <v>292</v>
      </c>
      <c r="AG23" t="s">
        <v>238</v>
      </c>
      <c r="AH23" t="s">
        <v>208</v>
      </c>
      <c r="AI23" t="s">
        <v>265</v>
      </c>
      <c r="AJ23" t="s">
        <v>261</v>
      </c>
    </row>
    <row r="24" spans="1:36" x14ac:dyDescent="0.25">
      <c r="A24" t="s">
        <v>55</v>
      </c>
      <c r="B24" s="9" t="s">
        <v>337</v>
      </c>
      <c r="C24" s="9"/>
      <c r="D24" t="s">
        <v>234</v>
      </c>
      <c r="E24" t="s">
        <v>198</v>
      </c>
      <c r="G24" t="s">
        <v>198</v>
      </c>
      <c r="I24" t="str">
        <f>J24&amp;COUNTIF($J$2:J24,J24)</f>
        <v>Wydział Leśny3</v>
      </c>
      <c r="J24" t="s">
        <v>234</v>
      </c>
      <c r="K24" t="s">
        <v>198</v>
      </c>
      <c r="Q24" s="25" t="s">
        <v>283</v>
      </c>
      <c r="R24" t="s">
        <v>234</v>
      </c>
      <c r="S24" t="s">
        <v>197</v>
      </c>
      <c r="T24" t="s">
        <v>260</v>
      </c>
      <c r="U24" t="s">
        <v>258</v>
      </c>
      <c r="V24" s="25" t="s">
        <v>298</v>
      </c>
      <c r="W24" t="s">
        <v>243</v>
      </c>
      <c r="X24" t="s">
        <v>219</v>
      </c>
      <c r="Y24" t="s">
        <v>257</v>
      </c>
      <c r="Z24" t="s">
        <v>261</v>
      </c>
      <c r="AA24" s="25" t="s">
        <v>283</v>
      </c>
      <c r="AB24" t="s">
        <v>234</v>
      </c>
      <c r="AC24" t="s">
        <v>196</v>
      </c>
      <c r="AD24" t="s">
        <v>262</v>
      </c>
      <c r="AE24" t="s">
        <v>258</v>
      </c>
      <c r="AF24" s="25" t="s">
        <v>295</v>
      </c>
      <c r="AG24" t="s">
        <v>235</v>
      </c>
      <c r="AH24" t="s">
        <v>200</v>
      </c>
      <c r="AI24" t="s">
        <v>265</v>
      </c>
      <c r="AJ24" t="s">
        <v>261</v>
      </c>
    </row>
    <row r="25" spans="1:36" x14ac:dyDescent="0.25">
      <c r="A25" t="s">
        <v>56</v>
      </c>
      <c r="B25" s="9" t="s">
        <v>338</v>
      </c>
      <c r="C25" s="9"/>
      <c r="D25" t="s">
        <v>239</v>
      </c>
      <c r="E25" t="s">
        <v>209</v>
      </c>
      <c r="G25" t="s">
        <v>209</v>
      </c>
      <c r="I25" t="str">
        <f>J25&amp;COUNTIF($J$2:J25,J25)</f>
        <v>Wydział Medycyny Weterynaryjnej1</v>
      </c>
      <c r="J25" t="s">
        <v>239</v>
      </c>
      <c r="K25" t="s">
        <v>209</v>
      </c>
      <c r="Q25" s="25" t="s">
        <v>284</v>
      </c>
      <c r="R25" t="s">
        <v>234</v>
      </c>
      <c r="S25" t="s">
        <v>198</v>
      </c>
      <c r="T25" t="s">
        <v>260</v>
      </c>
      <c r="U25" t="s">
        <v>258</v>
      </c>
      <c r="V25" s="25" t="s">
        <v>299</v>
      </c>
      <c r="W25" t="s">
        <v>243</v>
      </c>
      <c r="X25" t="s">
        <v>220</v>
      </c>
      <c r="Y25" t="s">
        <v>260</v>
      </c>
      <c r="Z25" t="s">
        <v>261</v>
      </c>
      <c r="AA25" s="25" t="s">
        <v>284</v>
      </c>
      <c r="AB25" t="s">
        <v>234</v>
      </c>
      <c r="AC25" t="s">
        <v>197</v>
      </c>
      <c r="AD25" t="s">
        <v>262</v>
      </c>
      <c r="AE25" t="s">
        <v>258</v>
      </c>
      <c r="AF25" s="25" t="s">
        <v>298</v>
      </c>
      <c r="AG25" t="s">
        <v>243</v>
      </c>
      <c r="AH25" t="s">
        <v>219</v>
      </c>
      <c r="AI25" t="s">
        <v>262</v>
      </c>
      <c r="AJ25" t="s">
        <v>261</v>
      </c>
    </row>
    <row r="26" spans="1:36" x14ac:dyDescent="0.25">
      <c r="A26" t="s">
        <v>57</v>
      </c>
      <c r="B26" s="9" t="s">
        <v>339</v>
      </c>
      <c r="C26" s="9"/>
      <c r="D26" t="s">
        <v>239</v>
      </c>
      <c r="E26" t="s">
        <v>210</v>
      </c>
      <c r="G26" t="s">
        <v>210</v>
      </c>
      <c r="I26" t="str">
        <f>J26&amp;COUNTIF($J$2:J26,J26)</f>
        <v>Wydział Medycyny Weterynaryjnej2</v>
      </c>
      <c r="J26" t="s">
        <v>239</v>
      </c>
      <c r="K26" t="s">
        <v>210</v>
      </c>
      <c r="Q26" s="25" t="s">
        <v>285</v>
      </c>
      <c r="R26" t="s">
        <v>236</v>
      </c>
      <c r="S26" t="s">
        <v>201</v>
      </c>
      <c r="T26" t="s">
        <v>260</v>
      </c>
      <c r="U26" t="s">
        <v>258</v>
      </c>
      <c r="V26" s="25" t="s">
        <v>300</v>
      </c>
      <c r="W26" t="s">
        <v>244</v>
      </c>
      <c r="X26" t="s">
        <v>222</v>
      </c>
      <c r="Y26" t="s">
        <v>257</v>
      </c>
      <c r="Z26" t="s">
        <v>261</v>
      </c>
      <c r="AA26" s="25" t="s">
        <v>301</v>
      </c>
      <c r="AB26" t="s">
        <v>234</v>
      </c>
      <c r="AC26" t="s">
        <v>198</v>
      </c>
      <c r="AD26" t="s">
        <v>262</v>
      </c>
      <c r="AE26" t="s">
        <v>258</v>
      </c>
      <c r="AF26" s="25" t="s">
        <v>299</v>
      </c>
      <c r="AG26" t="s">
        <v>243</v>
      </c>
      <c r="AH26" t="s">
        <v>220</v>
      </c>
      <c r="AI26" t="s">
        <v>265</v>
      </c>
      <c r="AJ26" t="s">
        <v>261</v>
      </c>
    </row>
    <row r="27" spans="1:36" x14ac:dyDescent="0.25">
      <c r="A27" t="s">
        <v>58</v>
      </c>
      <c r="B27" s="9" t="s">
        <v>340</v>
      </c>
      <c r="C27" s="9"/>
      <c r="D27" t="s">
        <v>236</v>
      </c>
      <c r="E27" t="s">
        <v>201</v>
      </c>
      <c r="G27" t="s">
        <v>201</v>
      </c>
      <c r="I27" t="str">
        <f>J27&amp;COUNTIF($J$2:J27,J27)</f>
        <v>Wydział Ogrodniczy1</v>
      </c>
      <c r="J27" t="s">
        <v>236</v>
      </c>
      <c r="K27" t="s">
        <v>201</v>
      </c>
      <c r="Q27" s="25" t="s">
        <v>302</v>
      </c>
      <c r="R27" t="s">
        <v>236</v>
      </c>
      <c r="S27" t="s">
        <v>202</v>
      </c>
      <c r="T27" t="s">
        <v>260</v>
      </c>
      <c r="U27" t="s">
        <v>258</v>
      </c>
      <c r="V27" s="25" t="s">
        <v>303</v>
      </c>
      <c r="W27" t="s">
        <v>244</v>
      </c>
      <c r="X27" t="s">
        <v>223</v>
      </c>
      <c r="Y27" t="s">
        <v>260</v>
      </c>
      <c r="Z27" t="s">
        <v>261</v>
      </c>
      <c r="AA27" s="25" t="s">
        <v>288</v>
      </c>
      <c r="AB27" t="s">
        <v>239</v>
      </c>
      <c r="AC27" t="s">
        <v>209</v>
      </c>
      <c r="AD27" t="s">
        <v>304</v>
      </c>
      <c r="AE27" t="s">
        <v>258</v>
      </c>
      <c r="AF27" s="25" t="s">
        <v>300</v>
      </c>
      <c r="AG27" t="s">
        <v>244</v>
      </c>
      <c r="AH27" t="s">
        <v>222</v>
      </c>
      <c r="AI27" t="s">
        <v>262</v>
      </c>
      <c r="AJ27" t="s">
        <v>261</v>
      </c>
    </row>
    <row r="28" spans="1:36" x14ac:dyDescent="0.25">
      <c r="A28" t="s">
        <v>59</v>
      </c>
      <c r="B28" s="9" t="s">
        <v>341</v>
      </c>
      <c r="C28" s="9"/>
      <c r="D28" t="s">
        <v>236</v>
      </c>
      <c r="E28" t="s">
        <v>203</v>
      </c>
      <c r="G28" t="s">
        <v>203</v>
      </c>
      <c r="I28" t="str">
        <f>J28&amp;COUNTIF($J$2:J28,J28)</f>
        <v>Wydział Ogrodniczy2</v>
      </c>
      <c r="J28" t="s">
        <v>236</v>
      </c>
      <c r="K28" t="s">
        <v>203</v>
      </c>
      <c r="Q28" s="25" t="s">
        <v>305</v>
      </c>
      <c r="R28" t="s">
        <v>236</v>
      </c>
      <c r="S28" t="s">
        <v>203</v>
      </c>
      <c r="T28" t="s">
        <v>260</v>
      </c>
      <c r="U28" t="s">
        <v>258</v>
      </c>
      <c r="V28" s="25" t="s">
        <v>306</v>
      </c>
      <c r="W28" t="s">
        <v>244</v>
      </c>
      <c r="X28" t="s">
        <v>224</v>
      </c>
      <c r="Y28" t="s">
        <v>260</v>
      </c>
      <c r="Z28" t="s">
        <v>261</v>
      </c>
      <c r="AA28" s="25" t="s">
        <v>307</v>
      </c>
      <c r="AB28" t="s">
        <v>239</v>
      </c>
      <c r="AC28" t="s">
        <v>210</v>
      </c>
      <c r="AD28" t="s">
        <v>304</v>
      </c>
      <c r="AE28" t="s">
        <v>258</v>
      </c>
      <c r="AF28" s="25" t="s">
        <v>303</v>
      </c>
      <c r="AG28" t="s">
        <v>244</v>
      </c>
      <c r="AH28" t="s">
        <v>224</v>
      </c>
      <c r="AI28" t="s">
        <v>262</v>
      </c>
      <c r="AJ28" t="s">
        <v>261</v>
      </c>
    </row>
    <row r="29" spans="1:36" x14ac:dyDescent="0.25">
      <c r="A29" t="s">
        <v>60</v>
      </c>
      <c r="B29" s="9" t="s">
        <v>342</v>
      </c>
      <c r="C29" s="9"/>
      <c r="D29" t="s">
        <v>236</v>
      </c>
      <c r="E29" t="s">
        <v>229</v>
      </c>
      <c r="G29" t="s">
        <v>229</v>
      </c>
      <c r="I29" t="str">
        <f>J29&amp;COUNTIF($J$2:J29,J29)</f>
        <v>Wydział Ogrodniczy3</v>
      </c>
      <c r="J29" t="s">
        <v>236</v>
      </c>
      <c r="K29" t="s">
        <v>229</v>
      </c>
      <c r="Q29" s="25" t="s">
        <v>287</v>
      </c>
      <c r="R29" t="s">
        <v>237</v>
      </c>
      <c r="S29" t="s">
        <v>204</v>
      </c>
      <c r="T29" t="s">
        <v>260</v>
      </c>
      <c r="U29" t="s">
        <v>258</v>
      </c>
      <c r="AA29" s="25" t="s">
        <v>285</v>
      </c>
      <c r="AB29" t="s">
        <v>236</v>
      </c>
      <c r="AC29" t="s">
        <v>201</v>
      </c>
      <c r="AD29" t="s">
        <v>265</v>
      </c>
      <c r="AE29" t="s">
        <v>258</v>
      </c>
    </row>
    <row r="30" spans="1:36" x14ac:dyDescent="0.25">
      <c r="A30" t="s">
        <v>61</v>
      </c>
      <c r="B30" s="9" t="s">
        <v>343</v>
      </c>
      <c r="C30" s="9"/>
      <c r="D30" t="s">
        <v>237</v>
      </c>
      <c r="E30" t="s">
        <v>204</v>
      </c>
      <c r="G30" t="s">
        <v>204</v>
      </c>
      <c r="I30" t="str">
        <f>J30&amp;COUNTIF($J$2:J30,J30)</f>
        <v>Wydział Rolnictwa i Ekologii1</v>
      </c>
      <c r="J30" t="s">
        <v>237</v>
      </c>
      <c r="K30" t="s">
        <v>204</v>
      </c>
      <c r="Q30" s="25" t="s">
        <v>293</v>
      </c>
      <c r="R30" t="s">
        <v>237</v>
      </c>
      <c r="S30" t="s">
        <v>205</v>
      </c>
      <c r="T30" t="s">
        <v>260</v>
      </c>
      <c r="U30" t="s">
        <v>258</v>
      </c>
      <c r="AA30" s="25" t="s">
        <v>302</v>
      </c>
      <c r="AB30" t="s">
        <v>236</v>
      </c>
      <c r="AC30" t="s">
        <v>229</v>
      </c>
      <c r="AD30" t="s">
        <v>262</v>
      </c>
      <c r="AE30" t="s">
        <v>258</v>
      </c>
    </row>
    <row r="31" spans="1:36" x14ac:dyDescent="0.25">
      <c r="A31" t="s">
        <v>62</v>
      </c>
      <c r="B31" s="9" t="s">
        <v>344</v>
      </c>
      <c r="C31" s="9"/>
      <c r="D31" t="s">
        <v>237</v>
      </c>
      <c r="E31" t="s">
        <v>205</v>
      </c>
      <c r="G31" t="s">
        <v>205</v>
      </c>
      <c r="I31" t="str">
        <f>J31&amp;COUNTIF($J$2:J31,J31)</f>
        <v>Wydział Rolnictwa i Ekologii2</v>
      </c>
      <c r="J31" t="s">
        <v>237</v>
      </c>
      <c r="K31" t="s">
        <v>205</v>
      </c>
      <c r="Q31" s="25" t="s">
        <v>308</v>
      </c>
      <c r="R31" t="s">
        <v>237</v>
      </c>
      <c r="S31" t="s">
        <v>206</v>
      </c>
      <c r="T31" t="s">
        <v>257</v>
      </c>
      <c r="U31" t="s">
        <v>258</v>
      </c>
      <c r="AA31" s="25" t="s">
        <v>287</v>
      </c>
      <c r="AB31" t="s">
        <v>237</v>
      </c>
      <c r="AC31" t="s">
        <v>204</v>
      </c>
      <c r="AD31" t="s">
        <v>265</v>
      </c>
      <c r="AE31" t="s">
        <v>258</v>
      </c>
    </row>
    <row r="32" spans="1:36" x14ac:dyDescent="0.25">
      <c r="A32" t="s">
        <v>63</v>
      </c>
      <c r="B32" s="9" t="s">
        <v>345</v>
      </c>
      <c r="C32" s="9"/>
      <c r="D32" t="s">
        <v>237</v>
      </c>
      <c r="E32" t="s">
        <v>206</v>
      </c>
      <c r="G32" t="s">
        <v>206</v>
      </c>
      <c r="I32" t="str">
        <f>J32&amp;COUNTIF($J$2:J32,J32)</f>
        <v>Wydział Rolnictwa i Ekologii3</v>
      </c>
      <c r="J32" t="s">
        <v>237</v>
      </c>
      <c r="K32" t="s">
        <v>206</v>
      </c>
      <c r="Q32" s="25" t="s">
        <v>309</v>
      </c>
      <c r="R32" t="s">
        <v>237</v>
      </c>
      <c r="S32" t="s">
        <v>228</v>
      </c>
      <c r="T32" t="s">
        <v>257</v>
      </c>
      <c r="U32" t="s">
        <v>258</v>
      </c>
      <c r="AA32" s="25" t="s">
        <v>293</v>
      </c>
      <c r="AB32" t="s">
        <v>237</v>
      </c>
      <c r="AC32" t="s">
        <v>205</v>
      </c>
      <c r="AD32" t="s">
        <v>265</v>
      </c>
      <c r="AE32" t="s">
        <v>258</v>
      </c>
    </row>
    <row r="33" spans="4:31" x14ac:dyDescent="0.25">
      <c r="D33" t="s">
        <v>241</v>
      </c>
      <c r="E33" t="s">
        <v>214</v>
      </c>
      <c r="G33" t="s">
        <v>214</v>
      </c>
      <c r="I33" t="str">
        <f>J33&amp;COUNTIF($J$2:J33,J33)</f>
        <v>Wydział Socjologii i Pedagogiki1</v>
      </c>
      <c r="J33" t="s">
        <v>241</v>
      </c>
      <c r="K33" t="s">
        <v>214</v>
      </c>
      <c r="Q33" s="25" t="s">
        <v>289</v>
      </c>
      <c r="R33" t="s">
        <v>241</v>
      </c>
      <c r="S33" t="s">
        <v>214</v>
      </c>
      <c r="T33" t="s">
        <v>257</v>
      </c>
      <c r="U33" t="s">
        <v>258</v>
      </c>
      <c r="AA33" s="25" t="s">
        <v>289</v>
      </c>
      <c r="AB33" t="s">
        <v>241</v>
      </c>
      <c r="AC33" t="s">
        <v>214</v>
      </c>
      <c r="AD33" t="s">
        <v>262</v>
      </c>
      <c r="AE33" t="s">
        <v>258</v>
      </c>
    </row>
    <row r="34" spans="4:31" x14ac:dyDescent="0.25">
      <c r="D34" t="s">
        <v>241</v>
      </c>
      <c r="E34" t="s">
        <v>215</v>
      </c>
      <c r="G34" t="s">
        <v>215</v>
      </c>
      <c r="I34" t="str">
        <f>J34&amp;COUNTIF($J$2:J34,J34)</f>
        <v>Wydział Socjologii i Pedagogiki2</v>
      </c>
      <c r="J34" t="s">
        <v>241</v>
      </c>
      <c r="K34" t="s">
        <v>215</v>
      </c>
      <c r="Q34" s="25" t="s">
        <v>290</v>
      </c>
      <c r="R34" t="s">
        <v>241</v>
      </c>
      <c r="S34" t="s">
        <v>215</v>
      </c>
      <c r="T34" t="s">
        <v>257</v>
      </c>
      <c r="U34" t="s">
        <v>258</v>
      </c>
      <c r="AA34" s="25" t="s">
        <v>290</v>
      </c>
      <c r="AB34" t="s">
        <v>241</v>
      </c>
      <c r="AC34" t="s">
        <v>215</v>
      </c>
      <c r="AD34" t="s">
        <v>262</v>
      </c>
      <c r="AE34" t="s">
        <v>258</v>
      </c>
    </row>
    <row r="35" spans="4:31" x14ac:dyDescent="0.25">
      <c r="D35" t="s">
        <v>238</v>
      </c>
      <c r="E35" t="s">
        <v>207</v>
      </c>
      <c r="G35" t="s">
        <v>207</v>
      </c>
      <c r="I35" t="str">
        <f>J35&amp;COUNTIF($J$2:J35,J35)</f>
        <v>Wydział Technologii Drewna1</v>
      </c>
      <c r="J35" t="s">
        <v>238</v>
      </c>
      <c r="K35" t="s">
        <v>207</v>
      </c>
      <c r="Q35" s="25" t="s">
        <v>292</v>
      </c>
      <c r="R35" t="s">
        <v>238</v>
      </c>
      <c r="S35" t="s">
        <v>207</v>
      </c>
      <c r="T35" t="s">
        <v>260</v>
      </c>
      <c r="U35" t="s">
        <v>258</v>
      </c>
      <c r="AA35" s="25" t="s">
        <v>292</v>
      </c>
      <c r="AB35" t="s">
        <v>238</v>
      </c>
      <c r="AC35" t="s">
        <v>208</v>
      </c>
      <c r="AD35" t="s">
        <v>265</v>
      </c>
      <c r="AE35" t="s">
        <v>258</v>
      </c>
    </row>
    <row r="36" spans="4:31" x14ac:dyDescent="0.25">
      <c r="D36" t="s">
        <v>238</v>
      </c>
      <c r="E36" t="s">
        <v>208</v>
      </c>
      <c r="G36" t="s">
        <v>208</v>
      </c>
      <c r="I36" t="str">
        <f>J36&amp;COUNTIF($J$2:J36,J36)</f>
        <v>Wydział Technologii Drewna2</v>
      </c>
      <c r="J36" t="s">
        <v>238</v>
      </c>
      <c r="K36" t="s">
        <v>208</v>
      </c>
      <c r="Q36" s="25" t="s">
        <v>294</v>
      </c>
      <c r="R36" t="s">
        <v>238</v>
      </c>
      <c r="S36" t="s">
        <v>208</v>
      </c>
      <c r="T36" t="s">
        <v>260</v>
      </c>
      <c r="U36" t="s">
        <v>258</v>
      </c>
      <c r="AA36" s="25" t="s">
        <v>295</v>
      </c>
      <c r="AB36" t="s">
        <v>235</v>
      </c>
      <c r="AC36" t="s">
        <v>200</v>
      </c>
      <c r="AD36" t="s">
        <v>265</v>
      </c>
      <c r="AE36" t="s">
        <v>258</v>
      </c>
    </row>
    <row r="37" spans="4:31" x14ac:dyDescent="0.25">
      <c r="D37" t="s">
        <v>235</v>
      </c>
      <c r="E37" t="s">
        <v>199</v>
      </c>
      <c r="G37" t="s">
        <v>199</v>
      </c>
      <c r="I37" t="str">
        <f>J37&amp;COUNTIF($J$2:J37,J37)</f>
        <v>Wydział Technologii Żywności1</v>
      </c>
      <c r="J37" t="s">
        <v>235</v>
      </c>
      <c r="K37" t="s">
        <v>199</v>
      </c>
      <c r="Q37" s="25" t="s">
        <v>295</v>
      </c>
      <c r="R37" t="s">
        <v>235</v>
      </c>
      <c r="S37" t="s">
        <v>199</v>
      </c>
      <c r="T37" t="s">
        <v>260</v>
      </c>
      <c r="U37" t="s">
        <v>258</v>
      </c>
      <c r="AA37" s="25" t="s">
        <v>298</v>
      </c>
      <c r="AB37" t="s">
        <v>243</v>
      </c>
      <c r="AC37" t="s">
        <v>219</v>
      </c>
      <c r="AD37" t="s">
        <v>262</v>
      </c>
      <c r="AE37" t="s">
        <v>258</v>
      </c>
    </row>
    <row r="38" spans="4:31" x14ac:dyDescent="0.25">
      <c r="D38" t="s">
        <v>235</v>
      </c>
      <c r="E38" t="s">
        <v>200</v>
      </c>
      <c r="G38" t="s">
        <v>200</v>
      </c>
      <c r="I38" t="str">
        <f>J38&amp;COUNTIF($J$2:J38,J38)</f>
        <v>Wydział Technologii Żywności2</v>
      </c>
      <c r="J38" t="s">
        <v>235</v>
      </c>
      <c r="K38" t="s">
        <v>200</v>
      </c>
      <c r="Q38" s="25" t="s">
        <v>297</v>
      </c>
      <c r="R38" t="s">
        <v>235</v>
      </c>
      <c r="S38" t="s">
        <v>200</v>
      </c>
      <c r="T38" t="s">
        <v>260</v>
      </c>
      <c r="U38" t="s">
        <v>258</v>
      </c>
      <c r="AA38" s="25" t="s">
        <v>299</v>
      </c>
      <c r="AB38" t="s">
        <v>243</v>
      </c>
      <c r="AC38" t="s">
        <v>220</v>
      </c>
      <c r="AD38" t="s">
        <v>265</v>
      </c>
      <c r="AE38" t="s">
        <v>258</v>
      </c>
    </row>
    <row r="39" spans="4:31" x14ac:dyDescent="0.25">
      <c r="D39" t="s">
        <v>235</v>
      </c>
      <c r="E39" t="s">
        <v>225</v>
      </c>
      <c r="G39" t="s">
        <v>225</v>
      </c>
      <c r="I39" t="str">
        <f>J39&amp;COUNTIF($J$2:J39,J39)</f>
        <v>Wydział Technologii Żywności3</v>
      </c>
      <c r="J39" t="s">
        <v>235</v>
      </c>
      <c r="K39" t="s">
        <v>225</v>
      </c>
      <c r="Q39" s="25" t="s">
        <v>310</v>
      </c>
      <c r="R39" t="s">
        <v>235</v>
      </c>
      <c r="S39" t="s">
        <v>225</v>
      </c>
      <c r="T39" t="s">
        <v>260</v>
      </c>
      <c r="U39" t="s">
        <v>258</v>
      </c>
      <c r="AA39" s="25" t="s">
        <v>311</v>
      </c>
      <c r="AB39" t="s">
        <v>243</v>
      </c>
      <c r="AC39" t="s">
        <v>221</v>
      </c>
      <c r="AD39" t="s">
        <v>262</v>
      </c>
      <c r="AE39" t="s">
        <v>258</v>
      </c>
    </row>
    <row r="40" spans="4:31" x14ac:dyDescent="0.25">
      <c r="D40" t="s">
        <v>235</v>
      </c>
      <c r="E40" t="s">
        <v>226</v>
      </c>
      <c r="G40" t="s">
        <v>226</v>
      </c>
      <c r="I40" t="str">
        <f>J40&amp;COUNTIF($J$2:J40,J40)</f>
        <v>Wydział Technologii Żywności4</v>
      </c>
      <c r="J40" t="s">
        <v>235</v>
      </c>
      <c r="K40" t="s">
        <v>226</v>
      </c>
      <c r="Q40" s="25" t="s">
        <v>312</v>
      </c>
      <c r="R40" t="s">
        <v>235</v>
      </c>
      <c r="S40" t="s">
        <v>226</v>
      </c>
      <c r="T40" t="s">
        <v>257</v>
      </c>
      <c r="U40" t="s">
        <v>258</v>
      </c>
      <c r="AA40" s="25" t="s">
        <v>300</v>
      </c>
      <c r="AB40" t="s">
        <v>244</v>
      </c>
      <c r="AC40" t="s">
        <v>222</v>
      </c>
      <c r="AD40" t="s">
        <v>262</v>
      </c>
      <c r="AE40" t="s">
        <v>258</v>
      </c>
    </row>
    <row r="41" spans="4:31" x14ac:dyDescent="0.25">
      <c r="D41" t="s">
        <v>243</v>
      </c>
      <c r="E41" t="s">
        <v>219</v>
      </c>
      <c r="G41" t="s">
        <v>219</v>
      </c>
      <c r="I41" t="str">
        <f>J41&amp;COUNTIF($J$2:J41,J41)</f>
        <v>Wydział Zastosowań Informatyki i Matematyki1</v>
      </c>
      <c r="J41" t="s">
        <v>243</v>
      </c>
      <c r="K41" t="s">
        <v>219</v>
      </c>
      <c r="Q41" s="25" t="s">
        <v>298</v>
      </c>
      <c r="R41" t="s">
        <v>243</v>
      </c>
      <c r="S41" t="s">
        <v>219</v>
      </c>
      <c r="T41" t="s">
        <v>257</v>
      </c>
      <c r="U41" t="s">
        <v>258</v>
      </c>
      <c r="AA41" s="25" t="s">
        <v>303</v>
      </c>
      <c r="AB41" t="s">
        <v>244</v>
      </c>
      <c r="AC41" t="s">
        <v>224</v>
      </c>
      <c r="AD41" t="s">
        <v>262</v>
      </c>
      <c r="AE41" t="s">
        <v>258</v>
      </c>
    </row>
    <row r="42" spans="4:31" x14ac:dyDescent="0.25">
      <c r="D42" t="s">
        <v>243</v>
      </c>
      <c r="E42" t="s">
        <v>220</v>
      </c>
      <c r="G42" t="s">
        <v>220</v>
      </c>
      <c r="I42" t="str">
        <f>J42&amp;COUNTIF($J$2:J42,J42)</f>
        <v>Wydział Zastosowań Informatyki i Matematyki2</v>
      </c>
      <c r="J42" t="s">
        <v>243</v>
      </c>
      <c r="K42" t="s">
        <v>220</v>
      </c>
      <c r="Q42" s="25" t="s">
        <v>299</v>
      </c>
      <c r="R42" t="s">
        <v>243</v>
      </c>
      <c r="S42" t="s">
        <v>220</v>
      </c>
      <c r="T42" t="s">
        <v>260</v>
      </c>
      <c r="U42" t="s">
        <v>258</v>
      </c>
      <c r="AA42" s="25" t="s">
        <v>313</v>
      </c>
      <c r="AB42" t="s">
        <v>232</v>
      </c>
      <c r="AC42" t="s">
        <v>231</v>
      </c>
      <c r="AD42" t="s">
        <v>262</v>
      </c>
      <c r="AE42" t="s">
        <v>258</v>
      </c>
    </row>
    <row r="43" spans="4:31" x14ac:dyDescent="0.25">
      <c r="D43" t="s">
        <v>244</v>
      </c>
      <c r="E43" t="s">
        <v>222</v>
      </c>
      <c r="G43" t="s">
        <v>222</v>
      </c>
      <c r="I43" t="str">
        <f>J43&amp;COUNTIF($J$2:J43,J43)</f>
        <v>Wydział Żywienia Człowieka1</v>
      </c>
      <c r="J43" t="s">
        <v>244</v>
      </c>
      <c r="K43" t="s">
        <v>222</v>
      </c>
      <c r="Q43" s="25" t="s">
        <v>300</v>
      </c>
      <c r="R43" t="s">
        <v>244</v>
      </c>
      <c r="S43" t="s">
        <v>222</v>
      </c>
      <c r="T43" t="s">
        <v>257</v>
      </c>
      <c r="U43" t="s">
        <v>258</v>
      </c>
    </row>
    <row r="44" spans="4:31" x14ac:dyDescent="0.25">
      <c r="D44" t="s">
        <v>244</v>
      </c>
      <c r="E44" t="s">
        <v>223</v>
      </c>
      <c r="G44" t="s">
        <v>223</v>
      </c>
      <c r="I44" t="str">
        <f>J44&amp;COUNTIF($J$2:J44,J44)</f>
        <v>Wydział Żywienia Człowieka2</v>
      </c>
      <c r="J44" t="s">
        <v>244</v>
      </c>
      <c r="K44" t="s">
        <v>223</v>
      </c>
      <c r="Q44" s="25" t="s">
        <v>303</v>
      </c>
      <c r="R44" t="s">
        <v>244</v>
      </c>
      <c r="S44" t="s">
        <v>223</v>
      </c>
      <c r="T44" t="s">
        <v>260</v>
      </c>
      <c r="U44" t="s">
        <v>258</v>
      </c>
    </row>
    <row r="45" spans="4:31" x14ac:dyDescent="0.25">
      <c r="D45" t="s">
        <v>244</v>
      </c>
      <c r="E45" t="s">
        <v>224</v>
      </c>
      <c r="G45" t="s">
        <v>224</v>
      </c>
      <c r="I45" t="str">
        <f>J45&amp;COUNTIF($J$2:J45,J45)</f>
        <v>Wydział Żywienia Człowieka3</v>
      </c>
      <c r="J45" t="s">
        <v>244</v>
      </c>
      <c r="K45" t="s">
        <v>224</v>
      </c>
      <c r="Q45" s="25" t="s">
        <v>306</v>
      </c>
      <c r="R45" t="s">
        <v>244</v>
      </c>
      <c r="S45" t="s">
        <v>224</v>
      </c>
      <c r="T45" t="s">
        <v>260</v>
      </c>
      <c r="U45" t="s">
        <v>258</v>
      </c>
    </row>
    <row r="46" spans="4:31" x14ac:dyDescent="0.25">
      <c r="D46" s="24" t="s">
        <v>251</v>
      </c>
      <c r="E46" s="24" t="s">
        <v>251</v>
      </c>
      <c r="Q46" s="25" t="s">
        <v>277</v>
      </c>
      <c r="R46" t="s">
        <v>232</v>
      </c>
      <c r="S46" t="s">
        <v>231</v>
      </c>
      <c r="T46" t="s">
        <v>260</v>
      </c>
      <c r="U46" t="s">
        <v>258</v>
      </c>
    </row>
  </sheetData>
  <autoFilter ref="J1:K1" xr:uid="{8A2418CB-806E-41DF-BF88-37612DFC1A7E}">
    <sortState ref="J2:K53">
      <sortCondition ref="J1"/>
    </sortState>
  </autoFilter>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11</vt:i4>
      </vt:variant>
      <vt:variant>
        <vt:lpstr>Nazwane zakresy</vt:lpstr>
      </vt:variant>
      <vt:variant>
        <vt:i4>2</vt:i4>
      </vt:variant>
    </vt:vector>
  </HeadingPairs>
  <TitlesOfParts>
    <vt:vector size="13" baseType="lpstr">
      <vt:lpstr>Start</vt:lpstr>
      <vt:lpstr>Instrukcja</vt:lpstr>
      <vt:lpstr>Narzędzia</vt:lpstr>
      <vt:lpstr>SKUTECZNOŚĆ</vt:lpstr>
      <vt:lpstr>DOBRE PRAKTYKI</vt:lpstr>
      <vt:lpstr>Ekonomia</vt:lpstr>
      <vt:lpstr>Finanse i rachunkowość</vt:lpstr>
      <vt:lpstr>Logistyka</vt:lpstr>
      <vt:lpstr>Turystyka i rekreacja</vt:lpstr>
      <vt:lpstr>Zarządzanie</vt:lpstr>
      <vt:lpstr>WYDZIAŁY</vt:lpstr>
      <vt:lpstr>Instrukcja!Obszar_wydruku</vt:lpstr>
      <vt:lpstr>Narzędzia!Obszar_wydruku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2024-02-05T11:07:41Z</dcterms:modified>
</cp:coreProperties>
</file>